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19890" windowHeight="6360" firstSheet="3" activeTab="4"/>
  </bookViews>
  <sheets>
    <sheet name="Work 1-19 Hrs-Unemployed" sheetId="1" r:id="rId1"/>
    <sheet name="Work 20-39 Hrs-Underemployed" sheetId="2" r:id="rId2"/>
    <sheet name="Work 40 Hrs-Full-Time employed" sheetId="3" r:id="rId3"/>
    <sheet name="Employed=Full time+Undermployed" sheetId="6" r:id="rId4"/>
    <sheet name="All-Employed+Unemployed(&lt;20hr) " sheetId="5" r:id="rId5"/>
  </sheets>
  <externalReferences>
    <externalReference r:id="rId6"/>
  </externalReferences>
  <definedNames>
    <definedName name="_xlnm.Print_Area" localSheetId="0">'Work 1-19 Hrs-Unemployed'!$A$1:$N$91</definedName>
    <definedName name="_xlnm.Print_Area" localSheetId="1">'Work 20-39 Hrs-Underemployed'!$A$1:$N$92</definedName>
    <definedName name="_xlnm.Print_Area" localSheetId="2">'Work 40 Hrs-Full-Time employed'!$A$1:$N$92</definedName>
  </definedNames>
  <calcPr calcId="162913"/>
</workbook>
</file>

<file path=xl/calcChain.xml><?xml version="1.0" encoding="utf-8"?>
<calcChain xmlns="http://schemas.openxmlformats.org/spreadsheetml/2006/main">
  <c r="O100" i="5" l="1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99" i="5"/>
  <c r="D77" i="3"/>
  <c r="C77" i="3"/>
  <c r="D92" i="1"/>
  <c r="E92" i="1"/>
  <c r="F92" i="1"/>
  <c r="G92" i="1"/>
  <c r="H92" i="1"/>
  <c r="I92" i="1"/>
  <c r="J92" i="1"/>
  <c r="K92" i="1"/>
  <c r="L92" i="1"/>
  <c r="M92" i="1"/>
  <c r="N92" i="1"/>
  <c r="D92" i="2"/>
  <c r="E92" i="2"/>
  <c r="F92" i="2"/>
  <c r="G92" i="2"/>
  <c r="H92" i="2"/>
  <c r="I92" i="2"/>
  <c r="J92" i="2"/>
  <c r="K92" i="2"/>
  <c r="L92" i="2"/>
  <c r="M92" i="2"/>
  <c r="N92" i="2"/>
  <c r="D92" i="3"/>
  <c r="E92" i="3"/>
  <c r="F92" i="3"/>
  <c r="G92" i="3"/>
  <c r="H92" i="3"/>
  <c r="I92" i="3"/>
  <c r="J92" i="3"/>
  <c r="K92" i="3"/>
  <c r="L92" i="3"/>
  <c r="M92" i="3"/>
  <c r="N92" i="3"/>
  <c r="D92" i="6"/>
  <c r="E92" i="6"/>
  <c r="F92" i="6"/>
  <c r="G92" i="6"/>
  <c r="H92" i="6"/>
  <c r="I92" i="6"/>
  <c r="J92" i="6"/>
  <c r="K92" i="6"/>
  <c r="L92" i="6"/>
  <c r="M92" i="6"/>
  <c r="N92" i="6"/>
  <c r="E92" i="5"/>
  <c r="F92" i="5"/>
  <c r="C92" i="1"/>
  <c r="C92" i="2"/>
  <c r="C92" i="3"/>
  <c r="C92" i="6"/>
  <c r="E91" i="1"/>
  <c r="F91" i="1"/>
  <c r="E68" i="1"/>
  <c r="G68" i="1"/>
  <c r="I68" i="1"/>
  <c r="K68" i="1"/>
  <c r="M68" i="1"/>
  <c r="E68" i="2"/>
  <c r="G68" i="2"/>
  <c r="I68" i="2"/>
  <c r="K68" i="2"/>
  <c r="M68" i="2"/>
  <c r="E68" i="6"/>
  <c r="G68" i="6"/>
  <c r="I68" i="6"/>
  <c r="K68" i="6"/>
  <c r="M68" i="6"/>
  <c r="E68" i="5"/>
  <c r="G68" i="5"/>
  <c r="I68" i="5"/>
  <c r="K68" i="5"/>
  <c r="M68" i="5"/>
  <c r="E68" i="3"/>
  <c r="G68" i="3"/>
  <c r="I68" i="3"/>
  <c r="K68" i="3"/>
  <c r="M68" i="3"/>
  <c r="C68" i="1"/>
  <c r="C68" i="2"/>
  <c r="C68" i="6"/>
  <c r="C68" i="5"/>
  <c r="C68" i="3"/>
  <c r="G4" i="6" l="1"/>
  <c r="H4" i="6"/>
  <c r="I4" i="6"/>
  <c r="J4" i="6"/>
  <c r="K4" i="6"/>
  <c r="L4" i="6"/>
  <c r="G5" i="6"/>
  <c r="H5" i="6"/>
  <c r="I5" i="6"/>
  <c r="J5" i="6"/>
  <c r="K5" i="6"/>
  <c r="L5" i="6"/>
  <c r="G6" i="6"/>
  <c r="H6" i="6"/>
  <c r="I6" i="6"/>
  <c r="J6" i="6"/>
  <c r="K6" i="6"/>
  <c r="L6" i="6"/>
  <c r="G7" i="6"/>
  <c r="H7" i="6"/>
  <c r="I7" i="6"/>
  <c r="J7" i="6"/>
  <c r="K7" i="6"/>
  <c r="L7" i="6"/>
  <c r="G8" i="6"/>
  <c r="H8" i="6"/>
  <c r="I8" i="6"/>
  <c r="J8" i="6"/>
  <c r="K8" i="6"/>
  <c r="L8" i="6"/>
  <c r="G9" i="6"/>
  <c r="H9" i="6"/>
  <c r="I9" i="6"/>
  <c r="J9" i="6"/>
  <c r="K9" i="6"/>
  <c r="L9" i="6"/>
  <c r="G10" i="6"/>
  <c r="H10" i="6"/>
  <c r="I10" i="6"/>
  <c r="J10" i="6"/>
  <c r="K10" i="6"/>
  <c r="L10" i="6"/>
  <c r="G11" i="6"/>
  <c r="H11" i="6"/>
  <c r="I11" i="6"/>
  <c r="J11" i="6"/>
  <c r="K11" i="6"/>
  <c r="L11" i="6"/>
  <c r="G12" i="6"/>
  <c r="H12" i="6"/>
  <c r="I12" i="6"/>
  <c r="J12" i="6"/>
  <c r="K12" i="6"/>
  <c r="L12" i="6"/>
  <c r="G13" i="6"/>
  <c r="H13" i="6"/>
  <c r="I13" i="6"/>
  <c r="J13" i="6"/>
  <c r="K13" i="6"/>
  <c r="L13" i="6"/>
  <c r="G14" i="6"/>
  <c r="H14" i="6"/>
  <c r="I14" i="6"/>
  <c r="J14" i="6"/>
  <c r="K14" i="6"/>
  <c r="L14" i="6"/>
  <c r="G15" i="6"/>
  <c r="H15" i="6"/>
  <c r="I15" i="6"/>
  <c r="J15" i="6"/>
  <c r="K15" i="6"/>
  <c r="L15" i="6"/>
  <c r="G16" i="6"/>
  <c r="H16" i="6"/>
  <c r="I16" i="6"/>
  <c r="J16" i="6"/>
  <c r="K16" i="6"/>
  <c r="L16" i="6"/>
  <c r="G17" i="6"/>
  <c r="H17" i="6"/>
  <c r="I17" i="6"/>
  <c r="J17" i="6"/>
  <c r="K17" i="6"/>
  <c r="L17" i="6"/>
  <c r="G18" i="6"/>
  <c r="H18" i="6"/>
  <c r="I18" i="6"/>
  <c r="J18" i="6"/>
  <c r="K18" i="6"/>
  <c r="L18" i="6"/>
  <c r="G19" i="6"/>
  <c r="H19" i="6"/>
  <c r="I19" i="6"/>
  <c r="J19" i="6"/>
  <c r="K19" i="6"/>
  <c r="L19" i="6"/>
  <c r="G20" i="6"/>
  <c r="H20" i="6"/>
  <c r="I20" i="6"/>
  <c r="J20" i="6"/>
  <c r="K20" i="6"/>
  <c r="L20" i="6"/>
  <c r="G21" i="6"/>
  <c r="H21" i="6"/>
  <c r="I21" i="6"/>
  <c r="J21" i="6"/>
  <c r="K21" i="6"/>
  <c r="L21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4" i="6"/>
  <c r="I74" i="6" l="1"/>
  <c r="D75" i="6"/>
  <c r="G76" i="6"/>
  <c r="I75" i="6"/>
  <c r="F75" i="6"/>
  <c r="C76" i="6"/>
  <c r="I22" i="6"/>
  <c r="I78" i="6" s="1"/>
  <c r="L22" i="6"/>
  <c r="L76" i="6" s="1"/>
  <c r="H22" i="6"/>
  <c r="H81" i="6" s="1"/>
  <c r="G22" i="6"/>
  <c r="G75" i="6" s="1"/>
  <c r="C22" i="6"/>
  <c r="C74" i="6" s="1"/>
  <c r="K22" i="6"/>
  <c r="K90" i="6" s="1"/>
  <c r="E22" i="6"/>
  <c r="E76" i="6" s="1"/>
  <c r="F22" i="6"/>
  <c r="F76" i="6" s="1"/>
  <c r="J22" i="6"/>
  <c r="J74" i="6" s="1"/>
  <c r="D22" i="6"/>
  <c r="D86" i="6" s="1"/>
  <c r="H88" i="6"/>
  <c r="H75" i="6" l="1"/>
  <c r="E74" i="6"/>
  <c r="H76" i="6"/>
  <c r="E75" i="6"/>
  <c r="L75" i="6"/>
  <c r="C75" i="6"/>
  <c r="H74" i="6"/>
  <c r="K75" i="6"/>
  <c r="J76" i="6"/>
  <c r="D76" i="6"/>
  <c r="G74" i="6"/>
  <c r="K76" i="6"/>
  <c r="J75" i="6"/>
  <c r="I76" i="6"/>
  <c r="L74" i="6"/>
  <c r="K74" i="6"/>
  <c r="F74" i="6"/>
  <c r="D74" i="6"/>
  <c r="D79" i="6"/>
  <c r="K82" i="6"/>
  <c r="D85" i="6"/>
  <c r="K80" i="6"/>
  <c r="D83" i="6"/>
  <c r="K87" i="6"/>
  <c r="H90" i="6"/>
  <c r="H77" i="6"/>
  <c r="D91" i="6"/>
  <c r="I81" i="6"/>
  <c r="D84" i="6"/>
  <c r="K89" i="6"/>
  <c r="D87" i="6"/>
  <c r="D88" i="6"/>
  <c r="D81" i="6"/>
  <c r="G87" i="6"/>
  <c r="K78" i="6"/>
  <c r="H89" i="6"/>
  <c r="C83" i="6"/>
  <c r="C78" i="6"/>
  <c r="H80" i="6"/>
  <c r="C85" i="6"/>
  <c r="C81" i="6"/>
  <c r="C87" i="6"/>
  <c r="H79" i="6"/>
  <c r="H85" i="6"/>
  <c r="H87" i="6"/>
  <c r="H86" i="6"/>
  <c r="H82" i="6"/>
  <c r="H78" i="6"/>
  <c r="C79" i="6"/>
  <c r="H83" i="6"/>
  <c r="G86" i="6"/>
  <c r="I79" i="6"/>
  <c r="D90" i="6"/>
  <c r="K91" i="6"/>
  <c r="H91" i="6"/>
  <c r="G79" i="6"/>
  <c r="G89" i="6"/>
  <c r="G81" i="6"/>
  <c r="G88" i="6"/>
  <c r="I91" i="6"/>
  <c r="J90" i="6"/>
  <c r="L91" i="6"/>
  <c r="I83" i="6"/>
  <c r="C90" i="6"/>
  <c r="I89" i="6"/>
  <c r="I88" i="6"/>
  <c r="I85" i="6"/>
  <c r="I90" i="6"/>
  <c r="I82" i="6"/>
  <c r="I80" i="6"/>
  <c r="I84" i="6"/>
  <c r="G82" i="6"/>
  <c r="G80" i="6"/>
  <c r="G78" i="6"/>
  <c r="I87" i="6"/>
  <c r="J91" i="6"/>
  <c r="G77" i="6"/>
  <c r="G85" i="6"/>
  <c r="G83" i="6"/>
  <c r="L89" i="6"/>
  <c r="L90" i="6"/>
  <c r="L79" i="6"/>
  <c r="J83" i="6"/>
  <c r="J81" i="6"/>
  <c r="J79" i="6"/>
  <c r="J80" i="6"/>
  <c r="D78" i="6"/>
  <c r="D82" i="6"/>
  <c r="L88" i="6"/>
  <c r="K88" i="6"/>
  <c r="L85" i="6"/>
  <c r="L77" i="6"/>
  <c r="J85" i="6"/>
  <c r="D89" i="6"/>
  <c r="D80" i="6"/>
  <c r="L86" i="6"/>
  <c r="K86" i="6"/>
  <c r="H84" i="6"/>
  <c r="L87" i="6"/>
  <c r="L82" i="6"/>
  <c r="L80" i="6"/>
  <c r="L78" i="6"/>
  <c r="J78" i="6"/>
  <c r="L81" i="6"/>
  <c r="C86" i="6"/>
  <c r="C84" i="6"/>
  <c r="C89" i="6"/>
  <c r="C80" i="6"/>
  <c r="C88" i="6"/>
  <c r="C82" i="6"/>
  <c r="C91" i="6"/>
  <c r="J89" i="6"/>
  <c r="J87" i="6"/>
  <c r="J84" i="6"/>
  <c r="J88" i="6"/>
  <c r="J82" i="6"/>
  <c r="K79" i="6"/>
  <c r="K85" i="6"/>
  <c r="G91" i="6"/>
  <c r="G90" i="6"/>
  <c r="K77" i="6"/>
  <c r="G84" i="6"/>
  <c r="K81" i="6"/>
  <c r="L21" i="5" l="1"/>
  <c r="K21" i="5"/>
  <c r="J21" i="5"/>
  <c r="I21" i="5"/>
  <c r="H21" i="5"/>
  <c r="G21" i="5"/>
  <c r="D21" i="5"/>
  <c r="C21" i="5"/>
  <c r="L20" i="5"/>
  <c r="K20" i="5"/>
  <c r="J20" i="5"/>
  <c r="I20" i="5"/>
  <c r="H20" i="5"/>
  <c r="G20" i="5"/>
  <c r="D20" i="5"/>
  <c r="C20" i="5"/>
  <c r="L19" i="5"/>
  <c r="K19" i="5"/>
  <c r="J19" i="5"/>
  <c r="I19" i="5"/>
  <c r="H19" i="5"/>
  <c r="G19" i="5"/>
  <c r="D19" i="5"/>
  <c r="C19" i="5"/>
  <c r="L18" i="5"/>
  <c r="K18" i="5"/>
  <c r="J18" i="5"/>
  <c r="I18" i="5"/>
  <c r="H18" i="5"/>
  <c r="G18" i="5"/>
  <c r="D18" i="5"/>
  <c r="C18" i="5"/>
  <c r="L17" i="5"/>
  <c r="K17" i="5"/>
  <c r="J17" i="5"/>
  <c r="I17" i="5"/>
  <c r="H17" i="5"/>
  <c r="G17" i="5"/>
  <c r="D17" i="5"/>
  <c r="C17" i="5"/>
  <c r="L16" i="5"/>
  <c r="K16" i="5"/>
  <c r="H16" i="5"/>
  <c r="G16" i="5"/>
  <c r="L15" i="5"/>
  <c r="K15" i="5"/>
  <c r="J15" i="5"/>
  <c r="I15" i="5"/>
  <c r="H15" i="5"/>
  <c r="G15" i="5"/>
  <c r="D15" i="5"/>
  <c r="C15" i="5"/>
  <c r="J14" i="5"/>
  <c r="I14" i="5"/>
  <c r="H14" i="5"/>
  <c r="G14" i="5"/>
  <c r="D14" i="5"/>
  <c r="C14" i="5"/>
  <c r="L13" i="5"/>
  <c r="K13" i="5"/>
  <c r="J13" i="5"/>
  <c r="I13" i="5"/>
  <c r="H13" i="5"/>
  <c r="G13" i="5"/>
  <c r="D13" i="5"/>
  <c r="C13" i="5"/>
  <c r="L12" i="5"/>
  <c r="K12" i="5"/>
  <c r="J12" i="5"/>
  <c r="I12" i="5"/>
  <c r="H12" i="5"/>
  <c r="G12" i="5"/>
  <c r="D12" i="5"/>
  <c r="C12" i="5"/>
  <c r="L11" i="5"/>
  <c r="K11" i="5"/>
  <c r="J11" i="5"/>
  <c r="I11" i="5"/>
  <c r="H11" i="5"/>
  <c r="G11" i="5"/>
  <c r="D11" i="5"/>
  <c r="C11" i="5"/>
  <c r="L10" i="5"/>
  <c r="K10" i="5"/>
  <c r="J10" i="5"/>
  <c r="I10" i="5"/>
  <c r="H10" i="5"/>
  <c r="G10" i="5"/>
  <c r="D10" i="5"/>
  <c r="C10" i="5"/>
  <c r="L9" i="5"/>
  <c r="K9" i="5"/>
  <c r="J9" i="5"/>
  <c r="I9" i="5"/>
  <c r="H9" i="5"/>
  <c r="G9" i="5"/>
  <c r="D9" i="5"/>
  <c r="C9" i="5"/>
  <c r="L8" i="5"/>
  <c r="K8" i="5"/>
  <c r="J8" i="5"/>
  <c r="I8" i="5"/>
  <c r="H8" i="5"/>
  <c r="G8" i="5"/>
  <c r="D8" i="5"/>
  <c r="C8" i="5"/>
  <c r="L7" i="5"/>
  <c r="K7" i="5"/>
  <c r="H7" i="5"/>
  <c r="G7" i="5"/>
  <c r="L6" i="5"/>
  <c r="K6" i="5"/>
  <c r="J6" i="5"/>
  <c r="I6" i="5"/>
  <c r="H6" i="5"/>
  <c r="G6" i="5"/>
  <c r="D6" i="5"/>
  <c r="C6" i="5"/>
  <c r="L5" i="5"/>
  <c r="K5" i="5"/>
  <c r="J5" i="5"/>
  <c r="I5" i="5"/>
  <c r="H5" i="5"/>
  <c r="G5" i="5"/>
  <c r="D5" i="5"/>
  <c r="C5" i="5"/>
  <c r="L4" i="5"/>
  <c r="K4" i="5"/>
  <c r="J4" i="5"/>
  <c r="I4" i="5"/>
  <c r="H4" i="5"/>
  <c r="G4" i="5"/>
  <c r="F4" i="5"/>
  <c r="E4" i="5"/>
  <c r="D4" i="5"/>
  <c r="C4" i="5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N8" i="3"/>
  <c r="M8" i="3"/>
  <c r="N7" i="3"/>
  <c r="M7" i="3"/>
  <c r="N6" i="3"/>
  <c r="M6" i="3"/>
  <c r="N5" i="3"/>
  <c r="M5" i="3"/>
  <c r="N4" i="3"/>
  <c r="M4" i="3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7" i="2"/>
  <c r="M7" i="2"/>
  <c r="N6" i="2"/>
  <c r="M6" i="2"/>
  <c r="N5" i="2"/>
  <c r="M5" i="2"/>
  <c r="N4" i="2"/>
  <c r="M4" i="2"/>
  <c r="N4" i="1"/>
  <c r="M4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J22" i="1"/>
  <c r="H22" i="1"/>
  <c r="C22" i="1"/>
  <c r="F22" i="1"/>
  <c r="I22" i="1"/>
  <c r="E22" i="1"/>
  <c r="K22" i="1"/>
  <c r="G22" i="1"/>
  <c r="F22" i="5"/>
  <c r="E22" i="5"/>
  <c r="L22" i="2"/>
  <c r="K22" i="2"/>
  <c r="J22" i="2"/>
  <c r="I22" i="2"/>
  <c r="H22" i="2"/>
  <c r="G22" i="2"/>
  <c r="F22" i="2"/>
  <c r="E22" i="2"/>
  <c r="D22" i="2"/>
  <c r="C22" i="2"/>
  <c r="L22" i="1"/>
  <c r="D22" i="1"/>
  <c r="D22" i="3"/>
  <c r="E22" i="3"/>
  <c r="F22" i="3"/>
  <c r="G22" i="3"/>
  <c r="H22" i="3"/>
  <c r="I22" i="3"/>
  <c r="J22" i="3"/>
  <c r="K22" i="3"/>
  <c r="L22" i="3"/>
  <c r="C22" i="3"/>
  <c r="D80" i="2" l="1"/>
  <c r="D77" i="2"/>
  <c r="D79" i="2"/>
  <c r="D82" i="2"/>
  <c r="D84" i="2"/>
  <c r="D78" i="2"/>
  <c r="D83" i="2"/>
  <c r="C77" i="2"/>
  <c r="C79" i="2"/>
  <c r="C82" i="2"/>
  <c r="C84" i="2"/>
  <c r="C78" i="2"/>
  <c r="C80" i="2"/>
  <c r="C83" i="2"/>
  <c r="D78" i="1"/>
  <c r="D88" i="1"/>
  <c r="D77" i="1"/>
  <c r="D79" i="1"/>
  <c r="D82" i="1"/>
  <c r="D83" i="1"/>
  <c r="D86" i="1"/>
  <c r="D89" i="1"/>
  <c r="D90" i="1"/>
  <c r="D81" i="1"/>
  <c r="D84" i="1"/>
  <c r="D87" i="1"/>
  <c r="H76" i="1"/>
  <c r="H83" i="1"/>
  <c r="H85" i="1"/>
  <c r="H89" i="1"/>
  <c r="H78" i="1"/>
  <c r="H81" i="1"/>
  <c r="H84" i="1"/>
  <c r="H87" i="1"/>
  <c r="H88" i="1"/>
  <c r="H90" i="1"/>
  <c r="H79" i="1"/>
  <c r="H86" i="1"/>
  <c r="H77" i="1"/>
  <c r="H80" i="1"/>
  <c r="H82" i="1"/>
  <c r="N76" i="1"/>
  <c r="G78" i="1"/>
  <c r="G81" i="1"/>
  <c r="G84" i="1"/>
  <c r="G87" i="1"/>
  <c r="G88" i="1"/>
  <c r="G90" i="1"/>
  <c r="G76" i="1"/>
  <c r="G77" i="1"/>
  <c r="G79" i="1"/>
  <c r="G80" i="1"/>
  <c r="G82" i="1"/>
  <c r="G83" i="1"/>
  <c r="G85" i="1"/>
  <c r="G86" i="1"/>
  <c r="G89" i="1"/>
  <c r="N82" i="1"/>
  <c r="K76" i="1"/>
  <c r="K78" i="1"/>
  <c r="K81" i="1"/>
  <c r="K82" i="1"/>
  <c r="K85" i="1"/>
  <c r="K88" i="1"/>
  <c r="K90" i="1"/>
  <c r="K79" i="1"/>
  <c r="K80" i="1"/>
  <c r="K84" i="1"/>
  <c r="K86" i="1"/>
  <c r="K87" i="1"/>
  <c r="K89" i="1"/>
  <c r="C77" i="1"/>
  <c r="C79" i="1"/>
  <c r="C82" i="1"/>
  <c r="C83" i="1"/>
  <c r="C86" i="1"/>
  <c r="C89" i="1"/>
  <c r="C78" i="1"/>
  <c r="C81" i="1"/>
  <c r="C84" i="1"/>
  <c r="C87" i="1"/>
  <c r="C88" i="1"/>
  <c r="C90" i="1"/>
  <c r="L79" i="1"/>
  <c r="L80" i="1"/>
  <c r="L86" i="1"/>
  <c r="L76" i="1"/>
  <c r="L78" i="1"/>
  <c r="L81" i="1"/>
  <c r="L82" i="1"/>
  <c r="L85" i="1"/>
  <c r="L88" i="1"/>
  <c r="L90" i="1"/>
  <c r="L84" i="1"/>
  <c r="L87" i="1"/>
  <c r="L89" i="1"/>
  <c r="I79" i="1"/>
  <c r="I80" i="1"/>
  <c r="I86" i="1"/>
  <c r="I89" i="1"/>
  <c r="I78" i="1"/>
  <c r="I81" i="1"/>
  <c r="I88" i="1"/>
  <c r="I90" i="1"/>
  <c r="J90" i="1"/>
  <c r="J79" i="1"/>
  <c r="J80" i="1"/>
  <c r="J86" i="1"/>
  <c r="J89" i="1"/>
  <c r="J81" i="1"/>
  <c r="J78" i="1"/>
  <c r="J88" i="1"/>
  <c r="O8" i="1"/>
  <c r="M102" i="1" s="1"/>
  <c r="O12" i="1"/>
  <c r="M106" i="1" s="1"/>
  <c r="O16" i="1"/>
  <c r="M110" i="1" s="1"/>
  <c r="O20" i="1"/>
  <c r="N114" i="1" s="1"/>
  <c r="O6" i="2"/>
  <c r="M101" i="2" s="1"/>
  <c r="O8" i="2"/>
  <c r="M103" i="2" s="1"/>
  <c r="O10" i="2"/>
  <c r="M105" i="2" s="1"/>
  <c r="O12" i="2"/>
  <c r="M107" i="2" s="1"/>
  <c r="O14" i="2"/>
  <c r="M109" i="2" s="1"/>
  <c r="O16" i="2"/>
  <c r="M111" i="2" s="1"/>
  <c r="O18" i="2"/>
  <c r="M113" i="2" s="1"/>
  <c r="O20" i="2"/>
  <c r="M115" i="2" s="1"/>
  <c r="O6" i="3"/>
  <c r="M101" i="3" s="1"/>
  <c r="O8" i="3"/>
  <c r="M103" i="3" s="1"/>
  <c r="O10" i="3"/>
  <c r="M105" i="3" s="1"/>
  <c r="O12" i="3"/>
  <c r="M107" i="3" s="1"/>
  <c r="O14" i="3"/>
  <c r="M109" i="3" s="1"/>
  <c r="O16" i="3"/>
  <c r="M111" i="3" s="1"/>
  <c r="O18" i="3"/>
  <c r="M113" i="3" s="1"/>
  <c r="O20" i="3"/>
  <c r="M115" i="3" s="1"/>
  <c r="N102" i="1"/>
  <c r="N110" i="1"/>
  <c r="O4" i="2"/>
  <c r="N99" i="2" s="1"/>
  <c r="O4" i="3"/>
  <c r="N99" i="3" s="1"/>
  <c r="O5" i="1"/>
  <c r="O9" i="1"/>
  <c r="O13" i="1"/>
  <c r="N107" i="1" s="1"/>
  <c r="O17" i="1"/>
  <c r="O21" i="1"/>
  <c r="N115" i="1" s="1"/>
  <c r="O6" i="1"/>
  <c r="O10" i="1"/>
  <c r="N104" i="1" s="1"/>
  <c r="O14" i="1"/>
  <c r="N108" i="1" s="1"/>
  <c r="O18" i="1"/>
  <c r="O4" i="1"/>
  <c r="O5" i="2"/>
  <c r="O7" i="2"/>
  <c r="N102" i="2" s="1"/>
  <c r="O9" i="2"/>
  <c r="O11" i="2"/>
  <c r="N106" i="2" s="1"/>
  <c r="O13" i="2"/>
  <c r="O15" i="2"/>
  <c r="N110" i="2" s="1"/>
  <c r="O17" i="2"/>
  <c r="O19" i="2"/>
  <c r="N114" i="2" s="1"/>
  <c r="O21" i="2"/>
  <c r="O5" i="3"/>
  <c r="M100" i="3" s="1"/>
  <c r="O7" i="3"/>
  <c r="O9" i="3"/>
  <c r="N104" i="3" s="1"/>
  <c r="O11" i="3"/>
  <c r="N106" i="3" s="1"/>
  <c r="O13" i="3"/>
  <c r="M108" i="3" s="1"/>
  <c r="O15" i="3"/>
  <c r="O17" i="3"/>
  <c r="M112" i="3" s="1"/>
  <c r="O19" i="3"/>
  <c r="N114" i="3" s="1"/>
  <c r="O21" i="3"/>
  <c r="M116" i="3" s="1"/>
  <c r="O7" i="1"/>
  <c r="O11" i="1"/>
  <c r="M105" i="1" s="1"/>
  <c r="O15" i="1"/>
  <c r="N109" i="1" s="1"/>
  <c r="O19" i="1"/>
  <c r="M113" i="1" s="1"/>
  <c r="N4" i="5"/>
  <c r="H22" i="5"/>
  <c r="H90" i="5" s="1"/>
  <c r="N6" i="5"/>
  <c r="N9" i="5"/>
  <c r="N10" i="5"/>
  <c r="N11" i="5"/>
  <c r="N12" i="5"/>
  <c r="N15" i="5"/>
  <c r="N17" i="5"/>
  <c r="N18" i="5"/>
  <c r="N19" i="5"/>
  <c r="N20" i="5"/>
  <c r="N21" i="5"/>
  <c r="K22" i="5"/>
  <c r="M9" i="5"/>
  <c r="M18" i="5"/>
  <c r="M11" i="5"/>
  <c r="M14" i="5"/>
  <c r="I22" i="5"/>
  <c r="I80" i="5" s="1"/>
  <c r="M17" i="5"/>
  <c r="M19" i="5"/>
  <c r="M21" i="5"/>
  <c r="M20" i="5"/>
  <c r="C22" i="5"/>
  <c r="M15" i="5"/>
  <c r="M5" i="5"/>
  <c r="M6" i="5"/>
  <c r="M7" i="5"/>
  <c r="M8" i="5"/>
  <c r="M10" i="5"/>
  <c r="M12" i="5"/>
  <c r="G22" i="5"/>
  <c r="N14" i="5"/>
  <c r="M9" i="6"/>
  <c r="M15" i="6"/>
  <c r="M19" i="6"/>
  <c r="N5" i="6"/>
  <c r="N7" i="6"/>
  <c r="N9" i="6"/>
  <c r="N11" i="6"/>
  <c r="N13" i="6"/>
  <c r="N15" i="6"/>
  <c r="N17" i="6"/>
  <c r="N19" i="6"/>
  <c r="N21" i="6"/>
  <c r="M16" i="5"/>
  <c r="M7" i="6"/>
  <c r="M13" i="6"/>
  <c r="M21" i="6"/>
  <c r="M4" i="6"/>
  <c r="M6" i="6"/>
  <c r="M8" i="6"/>
  <c r="M10" i="6"/>
  <c r="M12" i="6"/>
  <c r="M14" i="6"/>
  <c r="M16" i="6"/>
  <c r="M18" i="6"/>
  <c r="M20" i="6"/>
  <c r="M5" i="6"/>
  <c r="M11" i="6"/>
  <c r="M17" i="6"/>
  <c r="N4" i="6"/>
  <c r="N6" i="6"/>
  <c r="N8" i="6"/>
  <c r="N10" i="6"/>
  <c r="N12" i="6"/>
  <c r="N14" i="6"/>
  <c r="N16" i="6"/>
  <c r="N18" i="6"/>
  <c r="N20" i="6"/>
  <c r="C91" i="3"/>
  <c r="C87" i="3"/>
  <c r="C86" i="3"/>
  <c r="C90" i="3"/>
  <c r="C85" i="3"/>
  <c r="C84" i="3"/>
  <c r="C83" i="3"/>
  <c r="C89" i="3"/>
  <c r="C82" i="3"/>
  <c r="C79" i="3"/>
  <c r="C78" i="3"/>
  <c r="C88" i="3"/>
  <c r="C81" i="3"/>
  <c r="C80" i="3"/>
  <c r="I89" i="3"/>
  <c r="I82" i="3"/>
  <c r="I80" i="3"/>
  <c r="I88" i="3"/>
  <c r="I81" i="3"/>
  <c r="I91" i="3"/>
  <c r="I87" i="3"/>
  <c r="I90" i="3"/>
  <c r="I85" i="3"/>
  <c r="I84" i="3"/>
  <c r="I83" i="3"/>
  <c r="I79" i="3"/>
  <c r="I78" i="3"/>
  <c r="C91" i="2"/>
  <c r="C89" i="2"/>
  <c r="C87" i="2"/>
  <c r="C85" i="2"/>
  <c r="C90" i="2"/>
  <c r="C88" i="2"/>
  <c r="C86" i="2"/>
  <c r="G90" i="2"/>
  <c r="G88" i="2"/>
  <c r="G86" i="2"/>
  <c r="G82" i="2"/>
  <c r="G79" i="2"/>
  <c r="G77" i="2"/>
  <c r="G91" i="2"/>
  <c r="G89" i="2"/>
  <c r="G87" i="2"/>
  <c r="G85" i="2"/>
  <c r="G84" i="2"/>
  <c r="G83" i="2"/>
  <c r="G81" i="2"/>
  <c r="G80" i="2"/>
  <c r="G78" i="2"/>
  <c r="K90" i="2"/>
  <c r="K88" i="2"/>
  <c r="K86" i="2"/>
  <c r="K82" i="2"/>
  <c r="K79" i="2"/>
  <c r="K91" i="2"/>
  <c r="K89" i="2"/>
  <c r="K87" i="2"/>
  <c r="K85" i="2"/>
  <c r="K81" i="2"/>
  <c r="K80" i="2"/>
  <c r="J90" i="2"/>
  <c r="J88" i="2"/>
  <c r="J86" i="2"/>
  <c r="J82" i="2"/>
  <c r="J79" i="2"/>
  <c r="J85" i="2"/>
  <c r="J83" i="2"/>
  <c r="J91" i="2"/>
  <c r="J81" i="2"/>
  <c r="J89" i="2"/>
  <c r="J84" i="2"/>
  <c r="J87" i="2"/>
  <c r="J80" i="2"/>
  <c r="L91" i="3"/>
  <c r="L89" i="3"/>
  <c r="L87" i="3"/>
  <c r="L82" i="3"/>
  <c r="L80" i="3"/>
  <c r="L78" i="3"/>
  <c r="L90" i="3"/>
  <c r="L88" i="3"/>
  <c r="L86" i="3"/>
  <c r="L85" i="3"/>
  <c r="L81" i="3"/>
  <c r="L77" i="3"/>
  <c r="L79" i="3"/>
  <c r="H91" i="3"/>
  <c r="H89" i="3"/>
  <c r="H87" i="3"/>
  <c r="H86" i="3"/>
  <c r="H82" i="3"/>
  <c r="H80" i="3"/>
  <c r="H78" i="3"/>
  <c r="H77" i="3"/>
  <c r="H90" i="3"/>
  <c r="H88" i="3"/>
  <c r="H85" i="3"/>
  <c r="H84" i="3"/>
  <c r="H83" i="3"/>
  <c r="H81" i="3"/>
  <c r="H79" i="3"/>
  <c r="D90" i="3"/>
  <c r="D88" i="3"/>
  <c r="D85" i="3"/>
  <c r="D84" i="3"/>
  <c r="D83" i="3"/>
  <c r="D81" i="3"/>
  <c r="D79" i="3"/>
  <c r="D91" i="3"/>
  <c r="D89" i="3"/>
  <c r="D87" i="3"/>
  <c r="D86" i="3"/>
  <c r="D82" i="3"/>
  <c r="D78" i="3"/>
  <c r="D80" i="3"/>
  <c r="D90" i="2"/>
  <c r="D88" i="2"/>
  <c r="D86" i="2"/>
  <c r="D87" i="2"/>
  <c r="D85" i="2"/>
  <c r="D91" i="2"/>
  <c r="D89" i="2"/>
  <c r="H91" i="2"/>
  <c r="H89" i="2"/>
  <c r="H87" i="2"/>
  <c r="H85" i="2"/>
  <c r="H84" i="2"/>
  <c r="H83" i="2"/>
  <c r="H81" i="2"/>
  <c r="H80" i="2"/>
  <c r="H78" i="2"/>
  <c r="H90" i="2"/>
  <c r="H88" i="2"/>
  <c r="H86" i="2"/>
  <c r="H79" i="2"/>
  <c r="H77" i="2"/>
  <c r="H82" i="2"/>
  <c r="L91" i="2"/>
  <c r="L89" i="2"/>
  <c r="L87" i="2"/>
  <c r="L85" i="2"/>
  <c r="L81" i="2"/>
  <c r="L80" i="2"/>
  <c r="L88" i="2"/>
  <c r="L86" i="2"/>
  <c r="L79" i="2"/>
  <c r="L82" i="2"/>
  <c r="L90" i="2"/>
  <c r="M4" i="5"/>
  <c r="N16" i="5"/>
  <c r="J90" i="3"/>
  <c r="J88" i="3"/>
  <c r="J85" i="3"/>
  <c r="J84" i="3"/>
  <c r="J83" i="3"/>
  <c r="J81" i="3"/>
  <c r="J79" i="3"/>
  <c r="J91" i="3"/>
  <c r="J89" i="3"/>
  <c r="J87" i="3"/>
  <c r="J82" i="3"/>
  <c r="J78" i="3"/>
  <c r="J80" i="3"/>
  <c r="K88" i="3"/>
  <c r="K81" i="3"/>
  <c r="K91" i="3"/>
  <c r="K87" i="3"/>
  <c r="K78" i="3"/>
  <c r="K77" i="3"/>
  <c r="K90" i="3"/>
  <c r="K86" i="3"/>
  <c r="K85" i="3"/>
  <c r="K80" i="3"/>
  <c r="K79" i="3"/>
  <c r="K89" i="3"/>
  <c r="K82" i="3"/>
  <c r="G90" i="3"/>
  <c r="G85" i="3"/>
  <c r="G84" i="3"/>
  <c r="G83" i="3"/>
  <c r="G78" i="3"/>
  <c r="G89" i="3"/>
  <c r="G82" i="3"/>
  <c r="G80" i="3"/>
  <c r="G79" i="3"/>
  <c r="G88" i="3"/>
  <c r="G81" i="3"/>
  <c r="G77" i="3"/>
  <c r="G91" i="3"/>
  <c r="G87" i="3"/>
  <c r="G86" i="3"/>
  <c r="I91" i="2"/>
  <c r="I89" i="2"/>
  <c r="I87" i="2"/>
  <c r="I85" i="2"/>
  <c r="I84" i="2"/>
  <c r="I83" i="2"/>
  <c r="I81" i="2"/>
  <c r="I80" i="2"/>
  <c r="I90" i="2"/>
  <c r="I88" i="2"/>
  <c r="I86" i="2"/>
  <c r="I82" i="2"/>
  <c r="I79" i="2"/>
  <c r="N8" i="5"/>
  <c r="N5" i="5"/>
  <c r="M13" i="5"/>
  <c r="D22" i="5"/>
  <c r="N13" i="5"/>
  <c r="I86" i="5"/>
  <c r="M22" i="3"/>
  <c r="N22" i="3"/>
  <c r="L22" i="5"/>
  <c r="N7" i="5"/>
  <c r="J22" i="5"/>
  <c r="N22" i="2"/>
  <c r="M22" i="2"/>
  <c r="M22" i="1"/>
  <c r="M85" i="1" s="1"/>
  <c r="N22" i="1"/>
  <c r="N84" i="1" s="1"/>
  <c r="O110" i="1" l="1"/>
  <c r="O113" i="1"/>
  <c r="O100" i="3"/>
  <c r="O102" i="1"/>
  <c r="M75" i="6"/>
  <c r="M76" i="6"/>
  <c r="I77" i="5"/>
  <c r="M99" i="3"/>
  <c r="O99" i="3" s="1"/>
  <c r="I85" i="5"/>
  <c r="M99" i="2"/>
  <c r="O99" i="2" s="1"/>
  <c r="J91" i="1"/>
  <c r="L91" i="1"/>
  <c r="N88" i="1"/>
  <c r="G91" i="1"/>
  <c r="D91" i="1"/>
  <c r="M80" i="1"/>
  <c r="N79" i="1"/>
  <c r="C91" i="1"/>
  <c r="N81" i="1"/>
  <c r="I91" i="1"/>
  <c r="K91" i="1"/>
  <c r="H91" i="1"/>
  <c r="I83" i="5"/>
  <c r="I91" i="5"/>
  <c r="I84" i="5"/>
  <c r="M76" i="1"/>
  <c r="N77" i="1"/>
  <c r="N91" i="1" s="1"/>
  <c r="N80" i="1"/>
  <c r="M78" i="1"/>
  <c r="M77" i="1"/>
  <c r="N78" i="1"/>
  <c r="M83" i="1"/>
  <c r="M82" i="1"/>
  <c r="M81" i="1"/>
  <c r="I81" i="5"/>
  <c r="I89" i="5"/>
  <c r="I82" i="5"/>
  <c r="M88" i="1"/>
  <c r="N89" i="1"/>
  <c r="M90" i="1"/>
  <c r="N87" i="1"/>
  <c r="M89" i="1"/>
  <c r="N90" i="1"/>
  <c r="M79" i="1"/>
  <c r="I88" i="5"/>
  <c r="I79" i="5"/>
  <c r="I87" i="5"/>
  <c r="M84" i="1"/>
  <c r="N85" i="1"/>
  <c r="M87" i="1"/>
  <c r="M86" i="1"/>
  <c r="N83" i="1"/>
  <c r="N86" i="1"/>
  <c r="O144" i="3"/>
  <c r="M104" i="3"/>
  <c r="O104" i="3" s="1"/>
  <c r="N112" i="3"/>
  <c r="O112" i="3" s="1"/>
  <c r="N116" i="3"/>
  <c r="O116" i="3" s="1"/>
  <c r="N108" i="3"/>
  <c r="O153" i="3" s="1"/>
  <c r="C105" i="1"/>
  <c r="G105" i="1"/>
  <c r="K105" i="1"/>
  <c r="D105" i="1"/>
  <c r="H105" i="1"/>
  <c r="L105" i="1"/>
  <c r="E105" i="1"/>
  <c r="I105" i="1"/>
  <c r="F105" i="1"/>
  <c r="J105" i="1"/>
  <c r="C112" i="3"/>
  <c r="E112" i="3"/>
  <c r="I112" i="3"/>
  <c r="G112" i="3"/>
  <c r="K112" i="3"/>
  <c r="H112" i="3"/>
  <c r="J112" i="3"/>
  <c r="D112" i="3"/>
  <c r="L112" i="3"/>
  <c r="F112" i="3"/>
  <c r="C104" i="3"/>
  <c r="F104" i="3"/>
  <c r="J104" i="3"/>
  <c r="D104" i="3"/>
  <c r="H104" i="3"/>
  <c r="L104" i="3"/>
  <c r="E104" i="3"/>
  <c r="G104" i="3"/>
  <c r="I104" i="3"/>
  <c r="K104" i="3"/>
  <c r="C114" i="2"/>
  <c r="G114" i="2"/>
  <c r="K114" i="2"/>
  <c r="D114" i="2"/>
  <c r="H114" i="2"/>
  <c r="L114" i="2"/>
  <c r="E114" i="2"/>
  <c r="I114" i="2"/>
  <c r="F114" i="2"/>
  <c r="J114" i="2"/>
  <c r="C106" i="2"/>
  <c r="D106" i="2"/>
  <c r="H106" i="2"/>
  <c r="L106" i="2"/>
  <c r="E106" i="2"/>
  <c r="I106" i="2"/>
  <c r="F106" i="2"/>
  <c r="J106" i="2"/>
  <c r="G106" i="2"/>
  <c r="K106" i="2"/>
  <c r="C100" i="1"/>
  <c r="G100" i="1"/>
  <c r="E100" i="1"/>
  <c r="I100" i="1"/>
  <c r="D100" i="1"/>
  <c r="J100" i="1"/>
  <c r="F100" i="1"/>
  <c r="K100" i="1"/>
  <c r="H100" i="1"/>
  <c r="L100" i="1"/>
  <c r="C103" i="1"/>
  <c r="F103" i="1"/>
  <c r="J103" i="1"/>
  <c r="D103" i="1"/>
  <c r="H103" i="1"/>
  <c r="L103" i="1"/>
  <c r="I103" i="1"/>
  <c r="K103" i="1"/>
  <c r="E103" i="1"/>
  <c r="G103" i="1"/>
  <c r="M109" i="1"/>
  <c r="O109" i="1" s="1"/>
  <c r="M114" i="3"/>
  <c r="M106" i="3"/>
  <c r="M114" i="2"/>
  <c r="M106" i="2"/>
  <c r="O106" i="2" s="1"/>
  <c r="M108" i="1"/>
  <c r="N113" i="3"/>
  <c r="O158" i="3" s="1"/>
  <c r="N109" i="3"/>
  <c r="O154" i="3" s="1"/>
  <c r="N105" i="3"/>
  <c r="O105" i="3" s="1"/>
  <c r="N101" i="3"/>
  <c r="O101" i="3" s="1"/>
  <c r="N113" i="2"/>
  <c r="N109" i="2"/>
  <c r="O109" i="2" s="1"/>
  <c r="N105" i="2"/>
  <c r="N101" i="2"/>
  <c r="M107" i="1"/>
  <c r="N100" i="1"/>
  <c r="M114" i="1"/>
  <c r="O13" i="6"/>
  <c r="M108" i="6" s="1"/>
  <c r="C101" i="1"/>
  <c r="D101" i="1"/>
  <c r="H101" i="1"/>
  <c r="L101" i="1"/>
  <c r="F101" i="1"/>
  <c r="J101" i="1"/>
  <c r="K101" i="1"/>
  <c r="E101" i="1"/>
  <c r="G101" i="1"/>
  <c r="I101" i="1"/>
  <c r="C110" i="3"/>
  <c r="G110" i="3"/>
  <c r="K110" i="3"/>
  <c r="D110" i="3"/>
  <c r="H110" i="3"/>
  <c r="L110" i="3"/>
  <c r="E110" i="3"/>
  <c r="I110" i="3"/>
  <c r="F110" i="3"/>
  <c r="J110" i="3"/>
  <c r="C102" i="3"/>
  <c r="D102" i="3"/>
  <c r="H102" i="3"/>
  <c r="L102" i="3"/>
  <c r="F102" i="3"/>
  <c r="J102" i="3"/>
  <c r="G102" i="3"/>
  <c r="I102" i="3"/>
  <c r="K102" i="3"/>
  <c r="E102" i="3"/>
  <c r="C112" i="2"/>
  <c r="E112" i="2"/>
  <c r="I112" i="2"/>
  <c r="F112" i="2"/>
  <c r="J112" i="2"/>
  <c r="G112" i="2"/>
  <c r="K112" i="2"/>
  <c r="D112" i="2"/>
  <c r="H112" i="2"/>
  <c r="L112" i="2"/>
  <c r="C104" i="2"/>
  <c r="G104" i="2"/>
  <c r="K104" i="2"/>
  <c r="E104" i="2"/>
  <c r="I104" i="2"/>
  <c r="F104" i="2"/>
  <c r="H104" i="2"/>
  <c r="J104" i="2"/>
  <c r="D104" i="2"/>
  <c r="L104" i="2"/>
  <c r="C112" i="1"/>
  <c r="G112" i="1"/>
  <c r="K112" i="1"/>
  <c r="D112" i="1"/>
  <c r="H112" i="1"/>
  <c r="L112" i="1"/>
  <c r="E112" i="1"/>
  <c r="I112" i="1"/>
  <c r="F112" i="1"/>
  <c r="J112" i="1"/>
  <c r="C115" i="1"/>
  <c r="D115" i="1"/>
  <c r="H115" i="1"/>
  <c r="L115" i="1"/>
  <c r="E115" i="1"/>
  <c r="I115" i="1"/>
  <c r="F115" i="1"/>
  <c r="J115" i="1"/>
  <c r="G115" i="1"/>
  <c r="K115" i="1"/>
  <c r="N110" i="3"/>
  <c r="N102" i="3"/>
  <c r="M112" i="2"/>
  <c r="M104" i="2"/>
  <c r="M104" i="1"/>
  <c r="O104" i="1" s="1"/>
  <c r="N101" i="1"/>
  <c r="M103" i="1"/>
  <c r="O103" i="1" s="1"/>
  <c r="C115" i="3"/>
  <c r="E115" i="3"/>
  <c r="I115" i="3"/>
  <c r="F115" i="3"/>
  <c r="J115" i="3"/>
  <c r="G115" i="3"/>
  <c r="K115" i="3"/>
  <c r="D115" i="3"/>
  <c r="H115" i="3"/>
  <c r="L115" i="3"/>
  <c r="C111" i="3"/>
  <c r="F111" i="3"/>
  <c r="J111" i="3"/>
  <c r="D111" i="3"/>
  <c r="H111" i="3"/>
  <c r="L111" i="3"/>
  <c r="I111" i="3"/>
  <c r="K111" i="3"/>
  <c r="E111" i="3"/>
  <c r="G111" i="3"/>
  <c r="C107" i="3"/>
  <c r="F107" i="3"/>
  <c r="J107" i="3"/>
  <c r="G107" i="3"/>
  <c r="K107" i="3"/>
  <c r="D107" i="3"/>
  <c r="H107" i="3"/>
  <c r="L107" i="3"/>
  <c r="E107" i="3"/>
  <c r="I107" i="3"/>
  <c r="C103" i="3"/>
  <c r="G103" i="3"/>
  <c r="K103" i="3"/>
  <c r="E103" i="3"/>
  <c r="I103" i="3"/>
  <c r="F103" i="3"/>
  <c r="H103" i="3"/>
  <c r="J103" i="3"/>
  <c r="D103" i="3"/>
  <c r="L103" i="3"/>
  <c r="C115" i="2"/>
  <c r="F115" i="2"/>
  <c r="J115" i="2"/>
  <c r="G115" i="2"/>
  <c r="K115" i="2"/>
  <c r="D115" i="2"/>
  <c r="H115" i="2"/>
  <c r="L115" i="2"/>
  <c r="E115" i="2"/>
  <c r="I115" i="2"/>
  <c r="C111" i="2"/>
  <c r="G111" i="2"/>
  <c r="K111" i="2"/>
  <c r="E111" i="2"/>
  <c r="I111" i="2"/>
  <c r="J111" i="2"/>
  <c r="D111" i="2"/>
  <c r="L111" i="2"/>
  <c r="F111" i="2"/>
  <c r="H111" i="2"/>
  <c r="C107" i="2"/>
  <c r="G107" i="2"/>
  <c r="K107" i="2"/>
  <c r="D107" i="2"/>
  <c r="H107" i="2"/>
  <c r="L107" i="2"/>
  <c r="E107" i="2"/>
  <c r="I107" i="2"/>
  <c r="F107" i="2"/>
  <c r="J107" i="2"/>
  <c r="C103" i="2"/>
  <c r="D103" i="2"/>
  <c r="H103" i="2"/>
  <c r="L103" i="2"/>
  <c r="F103" i="2"/>
  <c r="J103" i="2"/>
  <c r="G103" i="2"/>
  <c r="I103" i="2"/>
  <c r="K103" i="2"/>
  <c r="E103" i="2"/>
  <c r="C114" i="1"/>
  <c r="E114" i="1"/>
  <c r="I114" i="1"/>
  <c r="F114" i="1"/>
  <c r="J114" i="1"/>
  <c r="G114" i="1"/>
  <c r="K114" i="1"/>
  <c r="D114" i="1"/>
  <c r="H114" i="1"/>
  <c r="L114" i="1"/>
  <c r="C106" i="1"/>
  <c r="F106" i="1"/>
  <c r="J106" i="1"/>
  <c r="G106" i="1"/>
  <c r="K106" i="1"/>
  <c r="D106" i="1"/>
  <c r="H106" i="1"/>
  <c r="L106" i="1"/>
  <c r="E106" i="1"/>
  <c r="I106" i="1"/>
  <c r="O10" i="5"/>
  <c r="N105" i="5" s="1"/>
  <c r="C113" i="1"/>
  <c r="F113" i="1"/>
  <c r="J113" i="1"/>
  <c r="G113" i="1"/>
  <c r="K113" i="1"/>
  <c r="D113" i="1"/>
  <c r="H113" i="1"/>
  <c r="L113" i="1"/>
  <c r="E113" i="1"/>
  <c r="I113" i="1"/>
  <c r="C116" i="3"/>
  <c r="D116" i="3"/>
  <c r="H116" i="3"/>
  <c r="L116" i="3"/>
  <c r="E116" i="3"/>
  <c r="I116" i="3"/>
  <c r="F116" i="3"/>
  <c r="J116" i="3"/>
  <c r="G116" i="3"/>
  <c r="K116" i="3"/>
  <c r="C108" i="3"/>
  <c r="E108" i="3"/>
  <c r="I108" i="3"/>
  <c r="F108" i="3"/>
  <c r="J108" i="3"/>
  <c r="G108" i="3"/>
  <c r="K108" i="3"/>
  <c r="D108" i="3"/>
  <c r="H108" i="3"/>
  <c r="L108" i="3"/>
  <c r="C110" i="2"/>
  <c r="D110" i="2"/>
  <c r="H110" i="2"/>
  <c r="L110" i="2"/>
  <c r="E110" i="2"/>
  <c r="I110" i="2"/>
  <c r="F110" i="2"/>
  <c r="J110" i="2"/>
  <c r="G110" i="2"/>
  <c r="K110" i="2"/>
  <c r="C102" i="2"/>
  <c r="E102" i="2"/>
  <c r="I102" i="2"/>
  <c r="G102" i="2"/>
  <c r="K102" i="2"/>
  <c r="H102" i="2"/>
  <c r="J102" i="2"/>
  <c r="D102" i="2"/>
  <c r="L102" i="2"/>
  <c r="F102" i="2"/>
  <c r="C108" i="1"/>
  <c r="D108" i="1"/>
  <c r="H108" i="1"/>
  <c r="L108" i="1"/>
  <c r="E108" i="1"/>
  <c r="I108" i="1"/>
  <c r="F108" i="1"/>
  <c r="J108" i="1"/>
  <c r="G108" i="1"/>
  <c r="K108" i="1"/>
  <c r="C111" i="1"/>
  <c r="D111" i="1"/>
  <c r="H111" i="1"/>
  <c r="L111" i="1"/>
  <c r="E111" i="1"/>
  <c r="I111" i="1"/>
  <c r="F111" i="1"/>
  <c r="J111" i="1"/>
  <c r="G111" i="1"/>
  <c r="K111" i="1"/>
  <c r="M101" i="1"/>
  <c r="M110" i="3"/>
  <c r="O110" i="3" s="1"/>
  <c r="M102" i="3"/>
  <c r="O102" i="3" s="1"/>
  <c r="M110" i="2"/>
  <c r="M102" i="2"/>
  <c r="O102" i="2" s="1"/>
  <c r="M100" i="1"/>
  <c r="O100" i="1" s="1"/>
  <c r="N115" i="3"/>
  <c r="O115" i="3" s="1"/>
  <c r="N111" i="3"/>
  <c r="O156" i="3" s="1"/>
  <c r="N107" i="3"/>
  <c r="O107" i="3" s="1"/>
  <c r="N103" i="3"/>
  <c r="O103" i="3" s="1"/>
  <c r="N115" i="2"/>
  <c r="N111" i="2"/>
  <c r="O111" i="2" s="1"/>
  <c r="N107" i="2"/>
  <c r="N103" i="2"/>
  <c r="M115" i="1"/>
  <c r="O115" i="1" s="1"/>
  <c r="N112" i="1"/>
  <c r="N111" i="1"/>
  <c r="N103" i="1"/>
  <c r="N106" i="1"/>
  <c r="O106" i="1" s="1"/>
  <c r="C109" i="1"/>
  <c r="G109" i="1"/>
  <c r="K109" i="1"/>
  <c r="E109" i="1"/>
  <c r="I109" i="1"/>
  <c r="F109" i="1"/>
  <c r="H109" i="1"/>
  <c r="J109" i="1"/>
  <c r="D109" i="1"/>
  <c r="L109" i="1"/>
  <c r="C114" i="3"/>
  <c r="F114" i="3"/>
  <c r="J114" i="3"/>
  <c r="G114" i="3"/>
  <c r="K114" i="3"/>
  <c r="D114" i="3"/>
  <c r="H114" i="3"/>
  <c r="L114" i="3"/>
  <c r="E114" i="3"/>
  <c r="I114" i="3"/>
  <c r="C106" i="3"/>
  <c r="G106" i="3"/>
  <c r="K106" i="3"/>
  <c r="D106" i="3"/>
  <c r="H106" i="3"/>
  <c r="L106" i="3"/>
  <c r="E106" i="3"/>
  <c r="I106" i="3"/>
  <c r="F106" i="3"/>
  <c r="J106" i="3"/>
  <c r="C116" i="2"/>
  <c r="E116" i="2"/>
  <c r="I116" i="2"/>
  <c r="F116" i="2"/>
  <c r="J116" i="2"/>
  <c r="G116" i="2"/>
  <c r="K116" i="2"/>
  <c r="D116" i="2"/>
  <c r="H116" i="2"/>
  <c r="L116" i="2"/>
  <c r="C108" i="2"/>
  <c r="F108" i="2"/>
  <c r="J108" i="2"/>
  <c r="G108" i="2"/>
  <c r="K108" i="2"/>
  <c r="D108" i="2"/>
  <c r="H108" i="2"/>
  <c r="L108" i="2"/>
  <c r="E108" i="2"/>
  <c r="I108" i="2"/>
  <c r="C104" i="1"/>
  <c r="D104" i="1"/>
  <c r="H104" i="1"/>
  <c r="L104" i="1"/>
  <c r="E104" i="1"/>
  <c r="I104" i="1"/>
  <c r="F104" i="1"/>
  <c r="J104" i="1"/>
  <c r="G104" i="1"/>
  <c r="K104" i="1"/>
  <c r="C107" i="1"/>
  <c r="E107" i="1"/>
  <c r="I107" i="1"/>
  <c r="F107" i="1"/>
  <c r="J107" i="1"/>
  <c r="G107" i="1"/>
  <c r="K107" i="1"/>
  <c r="D107" i="1"/>
  <c r="H107" i="1"/>
  <c r="L107" i="1"/>
  <c r="N116" i="2"/>
  <c r="N112" i="2"/>
  <c r="N108" i="2"/>
  <c r="N104" i="2"/>
  <c r="M116" i="2"/>
  <c r="M108" i="2"/>
  <c r="M112" i="1"/>
  <c r="N113" i="1"/>
  <c r="O158" i="1" s="1"/>
  <c r="N105" i="1"/>
  <c r="O150" i="1" s="1"/>
  <c r="M111" i="1"/>
  <c r="O111" i="1" s="1"/>
  <c r="C113" i="3"/>
  <c r="G113" i="3"/>
  <c r="K113" i="3"/>
  <c r="D113" i="3"/>
  <c r="H113" i="3"/>
  <c r="L113" i="3"/>
  <c r="E113" i="3"/>
  <c r="I113" i="3"/>
  <c r="F113" i="3"/>
  <c r="J113" i="3"/>
  <c r="C109" i="3"/>
  <c r="D109" i="3"/>
  <c r="H109" i="3"/>
  <c r="L109" i="3"/>
  <c r="E109" i="3"/>
  <c r="I109" i="3"/>
  <c r="F109" i="3"/>
  <c r="J109" i="3"/>
  <c r="G109" i="3"/>
  <c r="K109" i="3"/>
  <c r="C105" i="3"/>
  <c r="E105" i="3"/>
  <c r="I105" i="3"/>
  <c r="G105" i="3"/>
  <c r="K105" i="3"/>
  <c r="D105" i="3"/>
  <c r="L105" i="3"/>
  <c r="F105" i="3"/>
  <c r="H105" i="3"/>
  <c r="J105" i="3"/>
  <c r="C101" i="3"/>
  <c r="E101" i="3"/>
  <c r="I101" i="3"/>
  <c r="F101" i="3"/>
  <c r="J101" i="3"/>
  <c r="G101" i="3"/>
  <c r="K101" i="3"/>
  <c r="D101" i="3"/>
  <c r="H101" i="3"/>
  <c r="L101" i="3"/>
  <c r="C113" i="2"/>
  <c r="D113" i="2"/>
  <c r="H113" i="2"/>
  <c r="L113" i="2"/>
  <c r="E113" i="2"/>
  <c r="I113" i="2"/>
  <c r="F113" i="2"/>
  <c r="J113" i="2"/>
  <c r="G113" i="2"/>
  <c r="K113" i="2"/>
  <c r="C109" i="2"/>
  <c r="E109" i="2"/>
  <c r="I109" i="2"/>
  <c r="F109" i="2"/>
  <c r="J109" i="2"/>
  <c r="G109" i="2"/>
  <c r="K109" i="2"/>
  <c r="D109" i="2"/>
  <c r="H109" i="2"/>
  <c r="L109" i="2"/>
  <c r="C105" i="2"/>
  <c r="E105" i="2"/>
  <c r="I105" i="2"/>
  <c r="F105" i="2"/>
  <c r="J105" i="2"/>
  <c r="G105" i="2"/>
  <c r="K105" i="2"/>
  <c r="D105" i="2"/>
  <c r="H105" i="2"/>
  <c r="L105" i="2"/>
  <c r="C101" i="2"/>
  <c r="D101" i="2"/>
  <c r="H101" i="2"/>
  <c r="L101" i="2"/>
  <c r="E101" i="2"/>
  <c r="I101" i="2"/>
  <c r="F101" i="2"/>
  <c r="J101" i="2"/>
  <c r="G101" i="2"/>
  <c r="K101" i="2"/>
  <c r="C110" i="1"/>
  <c r="F110" i="1"/>
  <c r="J110" i="1"/>
  <c r="D110" i="1"/>
  <c r="H110" i="1"/>
  <c r="L110" i="1"/>
  <c r="E110" i="1"/>
  <c r="G110" i="1"/>
  <c r="I110" i="1"/>
  <c r="K110" i="1"/>
  <c r="C102" i="1"/>
  <c r="G102" i="1"/>
  <c r="K102" i="1"/>
  <c r="E102" i="1"/>
  <c r="I102" i="1"/>
  <c r="J102" i="1"/>
  <c r="D102" i="1"/>
  <c r="L102" i="1"/>
  <c r="F102" i="1"/>
  <c r="H102" i="1"/>
  <c r="G99" i="1"/>
  <c r="K99" i="1"/>
  <c r="C99" i="1"/>
  <c r="D99" i="1"/>
  <c r="H99" i="1"/>
  <c r="L99" i="1"/>
  <c r="E99" i="1"/>
  <c r="I99" i="1"/>
  <c r="F99" i="1"/>
  <c r="J99" i="1"/>
  <c r="D100" i="2"/>
  <c r="H100" i="2"/>
  <c r="L100" i="2"/>
  <c r="E100" i="2"/>
  <c r="I100" i="2"/>
  <c r="F100" i="2"/>
  <c r="J100" i="2"/>
  <c r="C100" i="2"/>
  <c r="G100" i="2"/>
  <c r="K100" i="2"/>
  <c r="N100" i="2"/>
  <c r="E99" i="2"/>
  <c r="I99" i="2"/>
  <c r="F99" i="2"/>
  <c r="J99" i="2"/>
  <c r="D99" i="2"/>
  <c r="G99" i="2"/>
  <c r="K99" i="2"/>
  <c r="C99" i="2"/>
  <c r="H99" i="2"/>
  <c r="L99" i="2"/>
  <c r="H89" i="5"/>
  <c r="G98" i="1"/>
  <c r="K98" i="1"/>
  <c r="D98" i="1"/>
  <c r="H98" i="1"/>
  <c r="L98" i="1"/>
  <c r="C98" i="1"/>
  <c r="E98" i="1"/>
  <c r="I98" i="1"/>
  <c r="F98" i="1"/>
  <c r="J98" i="1"/>
  <c r="M100" i="2"/>
  <c r="O100" i="2" s="1"/>
  <c r="M99" i="1"/>
  <c r="O114" i="2"/>
  <c r="G100" i="3"/>
  <c r="K100" i="3"/>
  <c r="C100" i="3"/>
  <c r="D100" i="3"/>
  <c r="H100" i="3"/>
  <c r="L100" i="3"/>
  <c r="E100" i="3"/>
  <c r="I100" i="3"/>
  <c r="F100" i="3"/>
  <c r="J100" i="3"/>
  <c r="O4" i="5"/>
  <c r="M99" i="5" s="1"/>
  <c r="N100" i="3"/>
  <c r="O145" i="3" s="1"/>
  <c r="N98" i="1"/>
  <c r="N99" i="1"/>
  <c r="M98" i="1"/>
  <c r="G99" i="3"/>
  <c r="K99" i="3"/>
  <c r="D99" i="3"/>
  <c r="H99" i="3"/>
  <c r="L99" i="3"/>
  <c r="C99" i="3"/>
  <c r="E99" i="3"/>
  <c r="I99" i="3"/>
  <c r="F99" i="3"/>
  <c r="J99" i="3"/>
  <c r="C85" i="5"/>
  <c r="H85" i="5"/>
  <c r="G91" i="5"/>
  <c r="H81" i="5"/>
  <c r="C79" i="5"/>
  <c r="H77" i="5"/>
  <c r="K85" i="5"/>
  <c r="O5" i="6"/>
  <c r="N100" i="6" s="1"/>
  <c r="O16" i="6"/>
  <c r="O8" i="6"/>
  <c r="N103" i="6" s="1"/>
  <c r="O21" i="6"/>
  <c r="O16" i="5"/>
  <c r="O17" i="6"/>
  <c r="N112" i="6" s="1"/>
  <c r="O7" i="5"/>
  <c r="N102" i="5" s="1"/>
  <c r="M85" i="2"/>
  <c r="O22" i="2"/>
  <c r="L88" i="5"/>
  <c r="H84" i="5"/>
  <c r="H80" i="5"/>
  <c r="G82" i="5"/>
  <c r="G89" i="5"/>
  <c r="O14" i="6"/>
  <c r="O6" i="6"/>
  <c r="N101" i="6" s="1"/>
  <c r="O9" i="6"/>
  <c r="N104" i="6" s="1"/>
  <c r="O12" i="5"/>
  <c r="O6" i="5"/>
  <c r="O20" i="5"/>
  <c r="M115" i="5" s="1"/>
  <c r="O19" i="5"/>
  <c r="I90" i="5"/>
  <c r="O11" i="5"/>
  <c r="O9" i="5"/>
  <c r="M104" i="5" s="1"/>
  <c r="G85" i="5"/>
  <c r="N81" i="3"/>
  <c r="G87" i="5"/>
  <c r="O20" i="6"/>
  <c r="O12" i="6"/>
  <c r="M107" i="6" s="1"/>
  <c r="O4" i="6"/>
  <c r="O7" i="6"/>
  <c r="N102" i="6" s="1"/>
  <c r="O5" i="5"/>
  <c r="M100" i="5" s="1"/>
  <c r="O22" i="1"/>
  <c r="O15" i="6"/>
  <c r="C86" i="5"/>
  <c r="D86" i="5"/>
  <c r="H86" i="5"/>
  <c r="H83" i="5"/>
  <c r="H79" i="5"/>
  <c r="H88" i="5"/>
  <c r="G80" i="5"/>
  <c r="M83" i="3"/>
  <c r="O22" i="3"/>
  <c r="O13" i="5"/>
  <c r="C83" i="5"/>
  <c r="C89" i="5"/>
  <c r="H82" i="5"/>
  <c r="H78" i="5"/>
  <c r="H91" i="5"/>
  <c r="H87" i="5"/>
  <c r="O11" i="6"/>
  <c r="O18" i="6"/>
  <c r="M113" i="6" s="1"/>
  <c r="O10" i="6"/>
  <c r="M105" i="6" s="1"/>
  <c r="O19" i="6"/>
  <c r="O8" i="5"/>
  <c r="O15" i="5"/>
  <c r="N110" i="5" s="1"/>
  <c r="O21" i="5"/>
  <c r="N116" i="5" s="1"/>
  <c r="O17" i="5"/>
  <c r="N112" i="5" s="1"/>
  <c r="O14" i="5"/>
  <c r="O18" i="5"/>
  <c r="M113" i="5" s="1"/>
  <c r="K86" i="5"/>
  <c r="K88" i="5"/>
  <c r="K82" i="5"/>
  <c r="K79" i="5"/>
  <c r="K90" i="5"/>
  <c r="K87" i="5"/>
  <c r="K83" i="5"/>
  <c r="K81" i="5"/>
  <c r="K77" i="5"/>
  <c r="K89" i="5"/>
  <c r="K80" i="5"/>
  <c r="K91" i="5"/>
  <c r="C82" i="5"/>
  <c r="C78" i="5"/>
  <c r="C88" i="5"/>
  <c r="G84" i="5"/>
  <c r="G77" i="5"/>
  <c r="G81" i="5"/>
  <c r="G90" i="5"/>
  <c r="G88" i="5"/>
  <c r="C81" i="5"/>
  <c r="C91" i="5"/>
  <c r="C87" i="5"/>
  <c r="G83" i="5"/>
  <c r="G79" i="5"/>
  <c r="C84" i="5"/>
  <c r="C80" i="5"/>
  <c r="C90" i="5"/>
  <c r="G86" i="5"/>
  <c r="G78" i="5"/>
  <c r="N80" i="3"/>
  <c r="M22" i="5"/>
  <c r="M86" i="5" s="1"/>
  <c r="N90" i="2"/>
  <c r="N82" i="2"/>
  <c r="N88" i="3"/>
  <c r="N78" i="2"/>
  <c r="N84" i="3"/>
  <c r="N86" i="2"/>
  <c r="N22" i="6"/>
  <c r="N75" i="6" s="1"/>
  <c r="M22" i="6"/>
  <c r="M74" i="6" s="1"/>
  <c r="N86" i="3"/>
  <c r="N78" i="3"/>
  <c r="N88" i="2"/>
  <c r="N80" i="2"/>
  <c r="M90" i="3"/>
  <c r="M82" i="3"/>
  <c r="M84" i="2"/>
  <c r="N87" i="3"/>
  <c r="N79" i="3"/>
  <c r="N89" i="2"/>
  <c r="N81" i="2"/>
  <c r="M81" i="3"/>
  <c r="M81" i="2"/>
  <c r="M91" i="3"/>
  <c r="M79" i="3"/>
  <c r="M79" i="2"/>
  <c r="M88" i="3"/>
  <c r="M80" i="3"/>
  <c r="M90" i="2"/>
  <c r="M82" i="2"/>
  <c r="M83" i="2"/>
  <c r="N85" i="3"/>
  <c r="N77" i="3"/>
  <c r="N87" i="2"/>
  <c r="N79" i="2"/>
  <c r="M77" i="3"/>
  <c r="M77" i="2"/>
  <c r="M89" i="3"/>
  <c r="N90" i="3"/>
  <c r="N82" i="3"/>
  <c r="N84" i="2"/>
  <c r="M86" i="3"/>
  <c r="M78" i="3"/>
  <c r="M88" i="2"/>
  <c r="M80" i="2"/>
  <c r="N91" i="3"/>
  <c r="N83" i="3"/>
  <c r="N85" i="2"/>
  <c r="N77" i="2"/>
  <c r="M91" i="2"/>
  <c r="M85" i="3"/>
  <c r="M89" i="2"/>
  <c r="M84" i="3"/>
  <c r="M86" i="2"/>
  <c r="M78" i="2"/>
  <c r="N89" i="3"/>
  <c r="N91" i="2"/>
  <c r="N83" i="2"/>
  <c r="M87" i="3"/>
  <c r="M87" i="2"/>
  <c r="N22" i="5"/>
  <c r="L83" i="5"/>
  <c r="D89" i="5"/>
  <c r="L80" i="5"/>
  <c r="L91" i="5"/>
  <c r="L87" i="5"/>
  <c r="D83" i="5"/>
  <c r="D79" i="5"/>
  <c r="D88" i="5"/>
  <c r="L79" i="5"/>
  <c r="L90" i="5"/>
  <c r="L85" i="5"/>
  <c r="D82" i="5"/>
  <c r="D78" i="5"/>
  <c r="D91" i="5"/>
  <c r="D87" i="5"/>
  <c r="L82" i="5"/>
  <c r="L77" i="5"/>
  <c r="L92" i="5" s="1"/>
  <c r="L89" i="5"/>
  <c r="D81" i="5"/>
  <c r="L86" i="5"/>
  <c r="D90" i="5"/>
  <c r="D85" i="5"/>
  <c r="L81" i="5"/>
  <c r="D84" i="5"/>
  <c r="D80" i="5"/>
  <c r="J90" i="5"/>
  <c r="J88" i="5"/>
  <c r="J86" i="5"/>
  <c r="J83" i="5"/>
  <c r="J81" i="5"/>
  <c r="J79" i="5"/>
  <c r="J77" i="5"/>
  <c r="J91" i="5"/>
  <c r="J89" i="5"/>
  <c r="J87" i="5"/>
  <c r="J85" i="5"/>
  <c r="J84" i="5"/>
  <c r="J82" i="5"/>
  <c r="J80" i="5"/>
  <c r="C92" i="5" l="1"/>
  <c r="G92" i="5"/>
  <c r="K92" i="5"/>
  <c r="I92" i="5"/>
  <c r="D92" i="5"/>
  <c r="J92" i="5"/>
  <c r="H92" i="5"/>
  <c r="O113" i="3"/>
  <c r="O112" i="1"/>
  <c r="O111" i="3"/>
  <c r="O99" i="1"/>
  <c r="O153" i="1"/>
  <c r="O108" i="1"/>
  <c r="O105" i="1"/>
  <c r="O101" i="1"/>
  <c r="O109" i="3"/>
  <c r="O108" i="3"/>
  <c r="O159" i="3"/>
  <c r="O114" i="3"/>
  <c r="O159" i="1"/>
  <c r="O114" i="1"/>
  <c r="O98" i="1"/>
  <c r="O152" i="1"/>
  <c r="O107" i="1"/>
  <c r="O151" i="3"/>
  <c r="O106" i="3"/>
  <c r="N76" i="6"/>
  <c r="N74" i="6"/>
  <c r="M91" i="1"/>
  <c r="O143" i="1"/>
  <c r="O156" i="1"/>
  <c r="O147" i="3"/>
  <c r="O145" i="1"/>
  <c r="O108" i="2"/>
  <c r="N108" i="6"/>
  <c r="O108" i="6" s="1"/>
  <c r="C109" i="5"/>
  <c r="K109" i="5"/>
  <c r="L109" i="5"/>
  <c r="E109" i="5"/>
  <c r="F109" i="5"/>
  <c r="G109" i="5"/>
  <c r="H109" i="5"/>
  <c r="D109" i="5"/>
  <c r="I109" i="5"/>
  <c r="J109" i="5"/>
  <c r="C103" i="5"/>
  <c r="F103" i="5"/>
  <c r="E103" i="5"/>
  <c r="H103" i="5"/>
  <c r="D103" i="5"/>
  <c r="K103" i="5"/>
  <c r="L103" i="5"/>
  <c r="I103" i="5"/>
  <c r="J103" i="5"/>
  <c r="G103" i="5"/>
  <c r="C106" i="6"/>
  <c r="D106" i="6"/>
  <c r="G106" i="6"/>
  <c r="F106" i="6"/>
  <c r="H106" i="6"/>
  <c r="J106" i="6"/>
  <c r="K106" i="6"/>
  <c r="L106" i="6"/>
  <c r="E106" i="6"/>
  <c r="I106" i="6"/>
  <c r="C108" i="5"/>
  <c r="E108" i="5"/>
  <c r="F108" i="5"/>
  <c r="H108" i="5"/>
  <c r="I108" i="5"/>
  <c r="D108" i="5"/>
  <c r="G108" i="5"/>
  <c r="L108" i="5"/>
  <c r="J108" i="5"/>
  <c r="K108" i="5"/>
  <c r="C110" i="6"/>
  <c r="G110" i="6"/>
  <c r="E110" i="6"/>
  <c r="H110" i="6"/>
  <c r="J110" i="6"/>
  <c r="K110" i="6"/>
  <c r="F110" i="6"/>
  <c r="L110" i="6"/>
  <c r="D110" i="6"/>
  <c r="I110" i="6"/>
  <c r="C115" i="6"/>
  <c r="D115" i="6"/>
  <c r="J115" i="6"/>
  <c r="L115" i="6"/>
  <c r="F115" i="6"/>
  <c r="G115" i="6"/>
  <c r="I115" i="6"/>
  <c r="E115" i="6"/>
  <c r="H115" i="6"/>
  <c r="K115" i="6"/>
  <c r="C106" i="5"/>
  <c r="F106" i="5"/>
  <c r="E106" i="5"/>
  <c r="I106" i="5"/>
  <c r="D106" i="5"/>
  <c r="G106" i="5"/>
  <c r="H106" i="5"/>
  <c r="J106" i="5"/>
  <c r="K106" i="5"/>
  <c r="L106" i="5"/>
  <c r="C101" i="5"/>
  <c r="F101" i="5"/>
  <c r="E101" i="5"/>
  <c r="L101" i="5"/>
  <c r="J101" i="5"/>
  <c r="G101" i="5"/>
  <c r="H101" i="5"/>
  <c r="I101" i="5"/>
  <c r="D101" i="5"/>
  <c r="K101" i="5"/>
  <c r="C109" i="6"/>
  <c r="E109" i="6"/>
  <c r="H109" i="6"/>
  <c r="K109" i="6"/>
  <c r="I109" i="6"/>
  <c r="J109" i="6"/>
  <c r="F109" i="6"/>
  <c r="D109" i="6"/>
  <c r="L109" i="6"/>
  <c r="G109" i="6"/>
  <c r="C111" i="5"/>
  <c r="E111" i="5"/>
  <c r="I111" i="5"/>
  <c r="D111" i="5"/>
  <c r="F111" i="5"/>
  <c r="J111" i="5"/>
  <c r="K111" i="5"/>
  <c r="L111" i="5"/>
  <c r="H111" i="5"/>
  <c r="G111" i="5"/>
  <c r="N104" i="5"/>
  <c r="O149" i="5" s="1"/>
  <c r="N115" i="5"/>
  <c r="O160" i="5" s="1"/>
  <c r="N113" i="6"/>
  <c r="M109" i="5"/>
  <c r="M103" i="5"/>
  <c r="N106" i="6"/>
  <c r="M102" i="6"/>
  <c r="M105" i="5"/>
  <c r="C108" i="6"/>
  <c r="K108" i="6"/>
  <c r="L108" i="6"/>
  <c r="E108" i="6"/>
  <c r="I108" i="6"/>
  <c r="G108" i="6"/>
  <c r="D108" i="6"/>
  <c r="H108" i="6"/>
  <c r="F108" i="6"/>
  <c r="J108" i="6"/>
  <c r="M111" i="5"/>
  <c r="M106" i="6"/>
  <c r="M112" i="6"/>
  <c r="O112" i="6" s="1"/>
  <c r="C112" i="5"/>
  <c r="E112" i="5"/>
  <c r="F112" i="5"/>
  <c r="J112" i="5"/>
  <c r="K112" i="5"/>
  <c r="L112" i="5"/>
  <c r="I112" i="5"/>
  <c r="D112" i="5"/>
  <c r="G112" i="5"/>
  <c r="H112" i="5"/>
  <c r="C114" i="6"/>
  <c r="K114" i="6"/>
  <c r="F114" i="6"/>
  <c r="H114" i="6"/>
  <c r="J114" i="6"/>
  <c r="E114" i="6"/>
  <c r="D114" i="6"/>
  <c r="G114" i="6"/>
  <c r="L114" i="6"/>
  <c r="I114" i="6"/>
  <c r="C102" i="6"/>
  <c r="L102" i="6"/>
  <c r="D102" i="6"/>
  <c r="J102" i="6"/>
  <c r="G102" i="6"/>
  <c r="E102" i="6"/>
  <c r="K102" i="6"/>
  <c r="F102" i="6"/>
  <c r="H102" i="6"/>
  <c r="I102" i="6"/>
  <c r="C107" i="5"/>
  <c r="E107" i="5"/>
  <c r="F107" i="5"/>
  <c r="H107" i="5"/>
  <c r="D107" i="5"/>
  <c r="G107" i="5"/>
  <c r="L107" i="5"/>
  <c r="I107" i="5"/>
  <c r="J107" i="5"/>
  <c r="K107" i="5"/>
  <c r="C116" i="6"/>
  <c r="K116" i="6"/>
  <c r="D116" i="6"/>
  <c r="L116" i="6"/>
  <c r="G116" i="6"/>
  <c r="I116" i="6"/>
  <c r="H116" i="6"/>
  <c r="E116" i="6"/>
  <c r="F116" i="6"/>
  <c r="J116" i="6"/>
  <c r="M112" i="5"/>
  <c r="N109" i="5"/>
  <c r="N115" i="6"/>
  <c r="C105" i="5"/>
  <c r="E105" i="5"/>
  <c r="F105" i="5"/>
  <c r="K105" i="5"/>
  <c r="L105" i="5"/>
  <c r="D105" i="5"/>
  <c r="G105" i="5"/>
  <c r="H105" i="5"/>
  <c r="I105" i="5"/>
  <c r="J105" i="5"/>
  <c r="N116" i="6"/>
  <c r="M101" i="6"/>
  <c r="O101" i="6" s="1"/>
  <c r="M101" i="5"/>
  <c r="M116" i="6"/>
  <c r="N103" i="5"/>
  <c r="N111" i="5"/>
  <c r="C116" i="5"/>
  <c r="E116" i="5"/>
  <c r="F116" i="5"/>
  <c r="J116" i="5"/>
  <c r="K116" i="5"/>
  <c r="L116" i="5"/>
  <c r="I116" i="5"/>
  <c r="D116" i="5"/>
  <c r="G116" i="5"/>
  <c r="H116" i="5"/>
  <c r="C105" i="6"/>
  <c r="D105" i="6"/>
  <c r="H105" i="6"/>
  <c r="K105" i="6"/>
  <c r="F105" i="6"/>
  <c r="I105" i="6"/>
  <c r="E105" i="6"/>
  <c r="J105" i="6"/>
  <c r="L105" i="6"/>
  <c r="G105" i="6"/>
  <c r="C114" i="5"/>
  <c r="E114" i="5"/>
  <c r="F114" i="5"/>
  <c r="D114" i="5"/>
  <c r="K114" i="5"/>
  <c r="L114" i="5"/>
  <c r="I114" i="5"/>
  <c r="J114" i="5"/>
  <c r="G114" i="5"/>
  <c r="H114" i="5"/>
  <c r="C104" i="6"/>
  <c r="I104" i="6"/>
  <c r="L104" i="6"/>
  <c r="G104" i="6"/>
  <c r="F104" i="6"/>
  <c r="K104" i="6"/>
  <c r="H104" i="6"/>
  <c r="J104" i="6"/>
  <c r="E104" i="6"/>
  <c r="D104" i="6"/>
  <c r="C102" i="5"/>
  <c r="E102" i="5"/>
  <c r="I102" i="5"/>
  <c r="J102" i="5"/>
  <c r="D102" i="5"/>
  <c r="F102" i="5"/>
  <c r="G102" i="5"/>
  <c r="K102" i="5"/>
  <c r="L102" i="5"/>
  <c r="H102" i="5"/>
  <c r="C103" i="6"/>
  <c r="I103" i="6"/>
  <c r="H103" i="6"/>
  <c r="D103" i="6"/>
  <c r="E103" i="6"/>
  <c r="K103" i="6"/>
  <c r="F103" i="6"/>
  <c r="J103" i="6"/>
  <c r="G103" i="6"/>
  <c r="L103" i="6"/>
  <c r="N106" i="5"/>
  <c r="N113" i="5"/>
  <c r="N105" i="6"/>
  <c r="O105" i="6" s="1"/>
  <c r="M116" i="5"/>
  <c r="O161" i="5" s="1"/>
  <c r="N114" i="6"/>
  <c r="M115" i="6"/>
  <c r="N101" i="5"/>
  <c r="N107" i="5"/>
  <c r="N114" i="5"/>
  <c r="M109" i="6"/>
  <c r="M106" i="5"/>
  <c r="M107" i="5"/>
  <c r="O152" i="5" s="1"/>
  <c r="N110" i="6"/>
  <c r="M103" i="6"/>
  <c r="O103" i="6" s="1"/>
  <c r="C113" i="5"/>
  <c r="F113" i="5"/>
  <c r="E113" i="5"/>
  <c r="K113" i="5"/>
  <c r="L113" i="5"/>
  <c r="D113" i="5"/>
  <c r="G113" i="5"/>
  <c r="H113" i="5"/>
  <c r="I113" i="5"/>
  <c r="J113" i="5"/>
  <c r="C110" i="5"/>
  <c r="F110" i="5"/>
  <c r="E110" i="5"/>
  <c r="G110" i="5"/>
  <c r="H110" i="5"/>
  <c r="I110" i="5"/>
  <c r="D110" i="5"/>
  <c r="K110" i="5"/>
  <c r="L110" i="5"/>
  <c r="J110" i="5"/>
  <c r="C113" i="6"/>
  <c r="F113" i="6"/>
  <c r="D113" i="6"/>
  <c r="H113" i="6"/>
  <c r="K113" i="6"/>
  <c r="E113" i="6"/>
  <c r="J113" i="6"/>
  <c r="I113" i="6"/>
  <c r="L113" i="6"/>
  <c r="G113" i="6"/>
  <c r="C107" i="6"/>
  <c r="I107" i="6"/>
  <c r="D107" i="6"/>
  <c r="J107" i="6"/>
  <c r="L107" i="6"/>
  <c r="G107" i="6"/>
  <c r="E107" i="6"/>
  <c r="H107" i="6"/>
  <c r="F107" i="6"/>
  <c r="K107" i="6"/>
  <c r="C104" i="5"/>
  <c r="E104" i="5"/>
  <c r="F104" i="5"/>
  <c r="K104" i="5"/>
  <c r="I104" i="5"/>
  <c r="D104" i="5"/>
  <c r="L104" i="5"/>
  <c r="G104" i="5"/>
  <c r="J104" i="5"/>
  <c r="H104" i="5"/>
  <c r="C115" i="5"/>
  <c r="E115" i="5"/>
  <c r="F115" i="5"/>
  <c r="K115" i="5"/>
  <c r="L115" i="5"/>
  <c r="J115" i="5"/>
  <c r="G115" i="5"/>
  <c r="H115" i="5"/>
  <c r="I115" i="5"/>
  <c r="D115" i="5"/>
  <c r="C101" i="6"/>
  <c r="J101" i="6"/>
  <c r="D101" i="6"/>
  <c r="F101" i="6"/>
  <c r="I101" i="6"/>
  <c r="G101" i="6"/>
  <c r="E101" i="6"/>
  <c r="L101" i="6"/>
  <c r="H101" i="6"/>
  <c r="K101" i="6"/>
  <c r="C112" i="6"/>
  <c r="K112" i="6"/>
  <c r="L112" i="6"/>
  <c r="F112" i="6"/>
  <c r="D112" i="6"/>
  <c r="I112" i="6"/>
  <c r="E112" i="6"/>
  <c r="G112" i="6"/>
  <c r="H112" i="6"/>
  <c r="J112" i="6"/>
  <c r="C111" i="6"/>
  <c r="I111" i="6"/>
  <c r="J111" i="6"/>
  <c r="E111" i="6"/>
  <c r="L111" i="6"/>
  <c r="G111" i="6"/>
  <c r="F111" i="6"/>
  <c r="D111" i="6"/>
  <c r="H111" i="6"/>
  <c r="K111" i="6"/>
  <c r="M110" i="6"/>
  <c r="M110" i="5"/>
  <c r="O155" i="5" s="1"/>
  <c r="M114" i="6"/>
  <c r="N107" i="6"/>
  <c r="M108" i="5"/>
  <c r="N109" i="6"/>
  <c r="M114" i="5"/>
  <c r="M104" i="6"/>
  <c r="M111" i="6"/>
  <c r="N111" i="6"/>
  <c r="N108" i="5"/>
  <c r="M102" i="5"/>
  <c r="O154" i="1"/>
  <c r="O161" i="3"/>
  <c r="O101" i="2"/>
  <c r="O110" i="2"/>
  <c r="O103" i="2"/>
  <c r="J99" i="6"/>
  <c r="C99" i="6"/>
  <c r="D99" i="6"/>
  <c r="K99" i="6"/>
  <c r="I99" i="6"/>
  <c r="F99" i="6"/>
  <c r="E99" i="6"/>
  <c r="L99" i="6"/>
  <c r="G99" i="6"/>
  <c r="H99" i="6"/>
  <c r="O155" i="3"/>
  <c r="O151" i="1"/>
  <c r="O150" i="3"/>
  <c r="O149" i="1"/>
  <c r="O157" i="3"/>
  <c r="O152" i="3"/>
  <c r="N100" i="5"/>
  <c r="O145" i="5" s="1"/>
  <c r="O144" i="1"/>
  <c r="O113" i="2"/>
  <c r="O155" i="1"/>
  <c r="O157" i="1"/>
  <c r="O104" i="2"/>
  <c r="O160" i="1"/>
  <c r="O148" i="1"/>
  <c r="O160" i="3"/>
  <c r="O116" i="2"/>
  <c r="H100" i="6"/>
  <c r="L100" i="6"/>
  <c r="K100" i="6"/>
  <c r="J100" i="6"/>
  <c r="C100" i="6"/>
  <c r="I100" i="6"/>
  <c r="G100" i="6"/>
  <c r="F100" i="6"/>
  <c r="E100" i="6"/>
  <c r="D100" i="6"/>
  <c r="O149" i="3"/>
  <c r="E99" i="5"/>
  <c r="J99" i="5"/>
  <c r="G99" i="5"/>
  <c r="L99" i="5"/>
  <c r="D99" i="5"/>
  <c r="K99" i="5"/>
  <c r="I99" i="5"/>
  <c r="C99" i="5"/>
  <c r="F99" i="5"/>
  <c r="H99" i="5"/>
  <c r="M99" i="6"/>
  <c r="M100" i="6"/>
  <c r="O100" i="6" s="1"/>
  <c r="M77" i="5"/>
  <c r="O146" i="3"/>
  <c r="O146" i="1"/>
  <c r="O147" i="1"/>
  <c r="O148" i="3"/>
  <c r="F100" i="5"/>
  <c r="E100" i="5"/>
  <c r="C100" i="5"/>
  <c r="G100" i="5"/>
  <c r="J100" i="5"/>
  <c r="L100" i="5"/>
  <c r="I100" i="5"/>
  <c r="D100" i="5"/>
  <c r="K100" i="5"/>
  <c r="H100" i="5"/>
  <c r="O112" i="2"/>
  <c r="O105" i="2"/>
  <c r="O107" i="2"/>
  <c r="O115" i="2"/>
  <c r="N99" i="6"/>
  <c r="N99" i="5"/>
  <c r="O144" i="5" s="1"/>
  <c r="M84" i="5"/>
  <c r="M80" i="5"/>
  <c r="M89" i="5"/>
  <c r="M81" i="6"/>
  <c r="O22" i="6"/>
  <c r="N86" i="6"/>
  <c r="M83" i="5"/>
  <c r="O22" i="5"/>
  <c r="O102" i="6"/>
  <c r="N90" i="5"/>
  <c r="N82" i="5"/>
  <c r="M82" i="5"/>
  <c r="M91" i="5"/>
  <c r="M79" i="5"/>
  <c r="M88" i="5"/>
  <c r="N79" i="5"/>
  <c r="M85" i="5"/>
  <c r="M81" i="5"/>
  <c r="M90" i="5"/>
  <c r="N77" i="6"/>
  <c r="M78" i="5"/>
  <c r="M87" i="5"/>
  <c r="N87" i="6"/>
  <c r="N87" i="5"/>
  <c r="N85" i="6"/>
  <c r="N82" i="6"/>
  <c r="N83" i="5"/>
  <c r="M82" i="6"/>
  <c r="N90" i="6"/>
  <c r="M83" i="6"/>
  <c r="M87" i="6"/>
  <c r="M79" i="6"/>
  <c r="N83" i="6"/>
  <c r="N91" i="5"/>
  <c r="N88" i="5"/>
  <c r="N78" i="5"/>
  <c r="M89" i="6"/>
  <c r="N84" i="6"/>
  <c r="M86" i="6"/>
  <c r="M88" i="6"/>
  <c r="N86" i="5"/>
  <c r="N80" i="5"/>
  <c r="N89" i="5"/>
  <c r="N77" i="5"/>
  <c r="N92" i="5" s="1"/>
  <c r="N84" i="5"/>
  <c r="N79" i="6"/>
  <c r="M84" i="6"/>
  <c r="N81" i="6"/>
  <c r="N78" i="6"/>
  <c r="N91" i="6"/>
  <c r="N89" i="6"/>
  <c r="M85" i="6"/>
  <c r="M77" i="6"/>
  <c r="N80" i="6"/>
  <c r="N85" i="5"/>
  <c r="N81" i="5"/>
  <c r="M90" i="6"/>
  <c r="M91" i="6"/>
  <c r="M78" i="6"/>
  <c r="M80" i="6"/>
  <c r="N88" i="6"/>
  <c r="M92" i="5" l="1"/>
  <c r="O153" i="5"/>
  <c r="O159" i="5"/>
  <c r="O146" i="5"/>
  <c r="O114" i="6"/>
  <c r="O111" i="6"/>
  <c r="O116" i="6"/>
  <c r="O115" i="6"/>
  <c r="O148" i="5"/>
  <c r="O110" i="6"/>
  <c r="O150" i="5"/>
  <c r="O156" i="5"/>
  <c r="O147" i="5"/>
  <c r="O113" i="6"/>
  <c r="O157" i="5"/>
  <c r="O106" i="6"/>
  <c r="O158" i="5"/>
  <c r="O104" i="6"/>
  <c r="O107" i="6"/>
  <c r="O151" i="5"/>
  <c r="O109" i="6"/>
  <c r="O154" i="5"/>
  <c r="O99" i="6"/>
</calcChain>
</file>

<file path=xl/sharedStrings.xml><?xml version="1.0" encoding="utf-8"?>
<sst xmlns="http://schemas.openxmlformats.org/spreadsheetml/2006/main" count="1375" uniqueCount="54">
  <si>
    <t>Male</t>
  </si>
  <si>
    <t>Female</t>
  </si>
  <si>
    <t>AGRICULTURE</t>
  </si>
  <si>
    <t>MINING AND QUARRYING</t>
  </si>
  <si>
    <t>MANUFACTURING</t>
  </si>
  <si>
    <t>ELECTRICITY, GAS, STEAM &amp; AIR CONDITIONING SUPPLY</t>
  </si>
  <si>
    <t>WATER SUPPLY, SEWERAGE, WASTE MANAGEMENT &amp; REMEDIATION</t>
  </si>
  <si>
    <t>CONSTRUCTION</t>
  </si>
  <si>
    <t>TRADE</t>
  </si>
  <si>
    <t>ACCOMMODATION AND FOOD SERVICES</t>
  </si>
  <si>
    <t>TRANSPORTATION AND STORAGE</t>
  </si>
  <si>
    <t>INFORMATION AND COMMUNICATION</t>
  </si>
  <si>
    <t>ARTS, ENTERTAINMENTAND RECREATION</t>
  </si>
  <si>
    <t>FINANCIAL AND INSURANCE</t>
  </si>
  <si>
    <t>REAL ESTATE</t>
  </si>
  <si>
    <t>PROFESSIONAL, SCIENTIFIC AND TECHNICAL SERVICES</t>
  </si>
  <si>
    <t>ADMINISTRATIVE &amp; SUPPORT SERVICES</t>
  </si>
  <si>
    <t>EDUCATION</t>
  </si>
  <si>
    <t>HUMAN HEALTH AND SOCIAL SERVICES</t>
  </si>
  <si>
    <t>OTHER SERVICES</t>
  </si>
  <si>
    <t>Paid Apprentice</t>
  </si>
  <si>
    <t>UnPaid Household Worker</t>
  </si>
  <si>
    <t xml:space="preserve">Work for Pay/Wage </t>
  </si>
  <si>
    <t>Self employment (in farming)</t>
  </si>
  <si>
    <t xml:space="preserve">Self employment (non farming) </t>
  </si>
  <si>
    <t>A</t>
  </si>
  <si>
    <t>B</t>
  </si>
  <si>
    <t>C</t>
  </si>
  <si>
    <t>D</t>
  </si>
  <si>
    <t>E</t>
  </si>
  <si>
    <t>F</t>
  </si>
  <si>
    <t>G</t>
  </si>
  <si>
    <t>I</t>
  </si>
  <si>
    <t>H</t>
  </si>
  <si>
    <t>J</t>
  </si>
  <si>
    <t>K</t>
  </si>
  <si>
    <t>L</t>
  </si>
  <si>
    <t>M</t>
  </si>
  <si>
    <t>N</t>
  </si>
  <si>
    <t>O</t>
  </si>
  <si>
    <t>Q</t>
  </si>
  <si>
    <t>R</t>
  </si>
  <si>
    <t>S</t>
  </si>
  <si>
    <t>TOTAL</t>
  </si>
  <si>
    <t>Major Economic Activity</t>
  </si>
  <si>
    <t>ABSOLUTE DISTRIBUTION OF WORKING POPULATION BY ECONOMIC ACTIVITY BY TYPE OF ENGAGEMENT AND BY SEX</t>
  </si>
  <si>
    <t>PERCENTAGE DISTRIBUTION OF WORKING POPULATION BY ECONOMIC ACTIVITY BY TYPE OF ENGAGEMENT AND BY SEX</t>
  </si>
  <si>
    <t>Total Male</t>
  </si>
  <si>
    <t>Male+Female</t>
  </si>
  <si>
    <t>PERCENTAGE DISTRIBUTION OF WORKING POPULATION BY SECTOR AND BY SEX</t>
  </si>
  <si>
    <t>DISTRIBUTION OF WORKING POPULATION BY ECONOMIC ACTIVITY BY TYPE OF ENGAGEMENT AND BY SEX -Male</t>
  </si>
  <si>
    <t>DISTRIBUTION OF WORKING POPULATION BY ECONOMIC ACTIVITY BY TYPE OF ENGAGEMENT AND BY SEX- Female</t>
  </si>
  <si>
    <t>PERCENTAGE DISTRIBUTION OF WORKING POPULATION BY ECONOMIC ACTIVITY BY TYPE OF ENGAGEMENT AND BY SEX %</t>
  </si>
  <si>
    <t>PERCENTAGE DISTRIBUTION OF WORKING POPULATION BY SECTOR AND BY SEX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</si>
</sst>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"/>
    <numFmt numFmtId="165" formatCode="0.0"/>
    <numFmt numFmtId="168" formatCode="_(* #,##0_);_(* \(#,##0\);_(* &quot;-&quot;??_);_(@_)"/>
  </numFmts>
  <fonts count="11" x14ac:knownFonts="1">
    <font>
      <sz val="10"/>
      <name val="Arial"/>
    </font>
    <font>
      <sz val="10"/>
      <name val="Arial"/>
    </font>
    <font>
      <sz val="9"/>
      <color indexed="8"/>
      <name val="Arial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CCC0DA"/>
        <bgColor rgb="FF000000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164" fontId="5" fillId="7" borderId="2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right" vertical="center"/>
    </xf>
    <xf numFmtId="3" fontId="5" fillId="4" borderId="2" xfId="0" applyNumberFormat="1" applyFont="1" applyFill="1" applyBorder="1" applyAlignment="1">
      <alignment horizontal="right" vertical="center"/>
    </xf>
    <xf numFmtId="3" fontId="5" fillId="5" borderId="2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3" fontId="5" fillId="6" borderId="2" xfId="0" applyNumberFormat="1" applyFont="1" applyFill="1" applyBorder="1" applyAlignment="1">
      <alignment horizontal="right" vertical="center"/>
    </xf>
    <xf numFmtId="3" fontId="5" fillId="6" borderId="1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right" vertical="center"/>
    </xf>
    <xf numFmtId="3" fontId="4" fillId="4" borderId="1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25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164" fontId="5" fillId="2" borderId="15" xfId="0" applyNumberFormat="1" applyFont="1" applyFill="1" applyBorder="1" applyAlignment="1">
      <alignment horizontal="center" vertical="center"/>
    </xf>
    <xf numFmtId="164" fontId="9" fillId="2" borderId="20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9" fillId="2" borderId="26" xfId="0" applyNumberFormat="1" applyFont="1" applyFill="1" applyBorder="1" applyAlignment="1">
      <alignment horizontal="center" vertical="center"/>
    </xf>
    <xf numFmtId="164" fontId="9" fillId="2" borderId="27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/>
    </xf>
    <xf numFmtId="3" fontId="7" fillId="0" borderId="30" xfId="0" applyNumberFormat="1" applyFont="1" applyBorder="1" applyAlignment="1">
      <alignment horizontal="center" vertical="center"/>
    </xf>
    <xf numFmtId="3" fontId="7" fillId="0" borderId="31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0" fontId="9" fillId="7" borderId="1" xfId="0" applyFont="1" applyFill="1" applyBorder="1" applyAlignment="1">
      <alignment horizontal="center" vertical="center"/>
    </xf>
    <xf numFmtId="3" fontId="4" fillId="7" borderId="5" xfId="0" applyNumberFormat="1" applyFont="1" applyFill="1" applyBorder="1" applyAlignment="1">
      <alignment horizontal="right" vertical="center"/>
    </xf>
    <xf numFmtId="3" fontId="9" fillId="2" borderId="2" xfId="0" applyNumberFormat="1" applyFont="1" applyFill="1" applyBorder="1" applyAlignment="1">
      <alignment horizontal="right" vertical="center"/>
    </xf>
    <xf numFmtId="0" fontId="9" fillId="7" borderId="33" xfId="0" applyFont="1" applyFill="1" applyBorder="1" applyAlignment="1">
      <alignment horizontal="center" vertical="center"/>
    </xf>
    <xf numFmtId="0" fontId="9" fillId="7" borderId="34" xfId="0" applyFont="1" applyFill="1" applyBorder="1" applyAlignment="1">
      <alignment horizontal="center" vertical="center"/>
    </xf>
    <xf numFmtId="0" fontId="9" fillId="7" borderId="35" xfId="0" applyFont="1" applyFill="1" applyBorder="1" applyAlignment="1">
      <alignment horizontal="center" vertical="center"/>
    </xf>
    <xf numFmtId="0" fontId="9" fillId="7" borderId="36" xfId="0" applyFont="1" applyFill="1" applyBorder="1" applyAlignment="1">
      <alignment horizontal="center" vertical="center"/>
    </xf>
    <xf numFmtId="3" fontId="4" fillId="7" borderId="37" xfId="0" applyNumberFormat="1" applyFont="1" applyFill="1" applyBorder="1" applyAlignment="1">
      <alignment horizontal="right" vertical="center"/>
    </xf>
    <xf numFmtId="3" fontId="4" fillId="7" borderId="38" xfId="1" applyNumberFormat="1" applyFont="1" applyFill="1" applyBorder="1" applyAlignment="1">
      <alignment horizontal="right" vertical="center"/>
    </xf>
    <xf numFmtId="3" fontId="4" fillId="7" borderId="39" xfId="1" applyNumberFormat="1" applyFont="1" applyFill="1" applyBorder="1" applyAlignment="1">
      <alignment horizontal="right" vertical="center"/>
    </xf>
    <xf numFmtId="3" fontId="9" fillId="2" borderId="2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" fontId="7" fillId="0" borderId="41" xfId="0" applyNumberFormat="1" applyFont="1" applyBorder="1" applyAlignment="1">
      <alignment horizontal="center" vertical="center"/>
    </xf>
    <xf numFmtId="3" fontId="7" fillId="0" borderId="42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/>
    </xf>
    <xf numFmtId="0" fontId="9" fillId="7" borderId="44" xfId="0" applyFont="1" applyFill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3" fontId="7" fillId="0" borderId="32" xfId="0" applyNumberFormat="1" applyFont="1" applyBorder="1" applyAlignment="1">
      <alignment horizontal="center" vertical="center"/>
    </xf>
    <xf numFmtId="3" fontId="7" fillId="0" borderId="45" xfId="0" applyNumberFormat="1" applyFont="1" applyBorder="1" applyAlignment="1">
      <alignment horizontal="center" vertical="center"/>
    </xf>
    <xf numFmtId="3" fontId="7" fillId="0" borderId="46" xfId="0" applyNumberFormat="1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4" fillId="0" borderId="47" xfId="0" applyNumberFormat="1" applyFont="1" applyFill="1" applyBorder="1" applyAlignment="1">
      <alignment horizontal="center" vertical="center"/>
    </xf>
    <xf numFmtId="164" fontId="4" fillId="0" borderId="48" xfId="0" applyNumberFormat="1" applyFont="1" applyFill="1" applyBorder="1" applyAlignment="1">
      <alignment horizontal="center" vertical="center"/>
    </xf>
    <xf numFmtId="164" fontId="4" fillId="0" borderId="49" xfId="0" applyNumberFormat="1" applyFont="1" applyFill="1" applyBorder="1" applyAlignment="1">
      <alignment horizontal="center" vertical="center"/>
    </xf>
    <xf numFmtId="0" fontId="9" fillId="7" borderId="25" xfId="0" applyFont="1" applyFill="1" applyBorder="1" applyAlignment="1">
      <alignment horizontal="center" vertical="center"/>
    </xf>
    <xf numFmtId="0" fontId="9" fillId="7" borderId="4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9" fillId="7" borderId="50" xfId="0" applyFont="1" applyFill="1" applyBorder="1" applyAlignment="1">
      <alignment horizontal="center" vertical="center"/>
    </xf>
    <xf numFmtId="164" fontId="9" fillId="2" borderId="51" xfId="0" applyNumberFormat="1" applyFont="1" applyFill="1" applyBorder="1" applyAlignment="1">
      <alignment horizontal="center" vertical="center"/>
    </xf>
    <xf numFmtId="164" fontId="9" fillId="2" borderId="22" xfId="0" applyNumberFormat="1" applyFont="1" applyFill="1" applyBorder="1" applyAlignment="1">
      <alignment horizontal="center" vertical="center"/>
    </xf>
    <xf numFmtId="164" fontId="9" fillId="2" borderId="23" xfId="0" applyNumberFormat="1" applyFont="1" applyFill="1" applyBorder="1" applyAlignment="1">
      <alignment horizontal="center" vertical="center"/>
    </xf>
    <xf numFmtId="164" fontId="9" fillId="2" borderId="52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9" borderId="53" xfId="0" applyFont="1" applyFill="1" applyBorder="1" applyAlignment="1">
      <alignment horizontal="center" vertical="center" wrapText="1"/>
    </xf>
    <xf numFmtId="0" fontId="6" fillId="9" borderId="54" xfId="0" applyFont="1" applyFill="1" applyBorder="1" applyAlignment="1">
      <alignment horizontal="center" vertical="center" wrapText="1"/>
    </xf>
    <xf numFmtId="0" fontId="6" fillId="10" borderId="53" xfId="0" applyFont="1" applyFill="1" applyBorder="1" applyAlignment="1">
      <alignment horizontal="center" vertical="center" wrapText="1"/>
    </xf>
    <xf numFmtId="0" fontId="6" fillId="10" borderId="54" xfId="0" applyFont="1" applyFill="1" applyBorder="1" applyAlignment="1">
      <alignment horizontal="center" vertical="center" wrapText="1"/>
    </xf>
    <xf numFmtId="0" fontId="6" fillId="11" borderId="53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 indent="1"/>
    </xf>
    <xf numFmtId="164" fontId="6" fillId="8" borderId="55" xfId="0" applyNumberFormat="1" applyFont="1" applyFill="1" applyBorder="1" applyAlignment="1">
      <alignment horizontal="center" vertical="center"/>
    </xf>
    <xf numFmtId="164" fontId="6" fillId="9" borderId="55" xfId="0" applyNumberFormat="1" applyFont="1" applyFill="1" applyBorder="1" applyAlignment="1">
      <alignment horizontal="center" vertical="center"/>
    </xf>
    <xf numFmtId="164" fontId="6" fillId="10" borderId="55" xfId="0" applyNumberFormat="1" applyFont="1" applyFill="1" applyBorder="1" applyAlignment="1">
      <alignment horizontal="center" vertical="center"/>
    </xf>
    <xf numFmtId="164" fontId="6" fillId="11" borderId="55" xfId="0" applyNumberFormat="1" applyFont="1" applyFill="1" applyBorder="1" applyAlignment="1">
      <alignment horizontal="center" vertical="center"/>
    </xf>
    <xf numFmtId="164" fontId="6" fillId="12" borderId="55" xfId="0" applyNumberFormat="1" applyFont="1" applyFill="1" applyBorder="1" applyAlignment="1">
      <alignment horizontal="center" vertical="center"/>
    </xf>
    <xf numFmtId="164" fontId="6" fillId="13" borderId="5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 indent="1"/>
    </xf>
    <xf numFmtId="0" fontId="4" fillId="0" borderId="47" xfId="0" applyFont="1" applyFill="1" applyBorder="1" applyAlignment="1">
      <alignment horizontal="center" vertical="center"/>
    </xf>
    <xf numFmtId="168" fontId="9" fillId="7" borderId="1" xfId="1" applyNumberFormat="1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164" fontId="4" fillId="0" borderId="43" xfId="0" applyNumberFormat="1" applyFont="1" applyFill="1" applyBorder="1" applyAlignment="1">
      <alignment horizontal="center" vertical="center"/>
    </xf>
    <xf numFmtId="164" fontId="4" fillId="0" borderId="57" xfId="0" applyNumberFormat="1" applyFont="1" applyFill="1" applyBorder="1" applyAlignment="1">
      <alignment horizontal="center" vertical="center"/>
    </xf>
    <xf numFmtId="164" fontId="4" fillId="0" borderId="44" xfId="0" applyNumberFormat="1" applyFont="1" applyFill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vertical="center"/>
    </xf>
    <xf numFmtId="164" fontId="0" fillId="0" borderId="58" xfId="0" applyNumberFormat="1" applyFill="1" applyBorder="1" applyAlignment="1">
      <alignment vertical="center"/>
    </xf>
    <xf numFmtId="164" fontId="0" fillId="0" borderId="46" xfId="0" applyNumberFormat="1" applyFill="1" applyBorder="1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165" fontId="5" fillId="6" borderId="1" xfId="0" applyNumberFormat="1" applyFont="1" applyFill="1" applyBorder="1" applyAlignment="1">
      <alignment horizontal="center" vertical="center"/>
    </xf>
    <xf numFmtId="165" fontId="9" fillId="7" borderId="18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mployment%20Dist%20by%20Sector%20-%2019%20by%20sex%20olanrewaj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 1-19 Hrs"/>
      <sheetName val="Work 20-39 Hrs"/>
      <sheetName val="Work 40 Hrs"/>
      <sheetName val="All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1"/>
  <sheetViews>
    <sheetView topLeftCell="A39" zoomScale="89" zoomScaleNormal="89" zoomScaleSheetLayoutView="86" workbookViewId="0">
      <selection activeCell="A53" sqref="A53"/>
    </sheetView>
  </sheetViews>
  <sheetFormatPr defaultRowHeight="16.5" customHeight="1" x14ac:dyDescent="0.2"/>
  <cols>
    <col min="1" max="1" width="5.28515625" style="8" customWidth="1"/>
    <col min="2" max="2" width="57.85546875" style="8" customWidth="1"/>
    <col min="3" max="3" width="11.42578125" style="1" customWidth="1"/>
    <col min="4" max="4" width="10.5703125" style="1" customWidth="1"/>
    <col min="5" max="5" width="12.7109375" style="1" customWidth="1"/>
    <col min="6" max="6" width="11.28515625" style="1" customWidth="1"/>
    <col min="7" max="7" width="13.140625" style="1" customWidth="1"/>
    <col min="8" max="8" width="13.5703125" style="1" customWidth="1"/>
    <col min="9" max="9" width="10" style="1" customWidth="1"/>
    <col min="10" max="10" width="10.28515625" style="1" customWidth="1"/>
    <col min="11" max="12" width="11.7109375" style="1" customWidth="1"/>
    <col min="13" max="13" width="13.42578125" style="8" customWidth="1"/>
    <col min="14" max="14" width="14.140625" style="8" customWidth="1"/>
    <col min="15" max="15" width="14.42578125" style="34" customWidth="1"/>
    <col min="16" max="16384" width="9.140625" style="1"/>
  </cols>
  <sheetData>
    <row r="1" spans="1:15" ht="26.25" customHeight="1" thickBot="1" x14ac:dyDescent="0.25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6"/>
      <c r="N1" s="46"/>
    </row>
    <row r="2" spans="1:15" ht="30.75" customHeight="1" x14ac:dyDescent="0.2">
      <c r="A2" s="23"/>
      <c r="B2" s="47" t="s">
        <v>44</v>
      </c>
      <c r="C2" s="48" t="s">
        <v>22</v>
      </c>
      <c r="D2" s="49"/>
      <c r="E2" s="50" t="s">
        <v>23</v>
      </c>
      <c r="F2" s="51"/>
      <c r="G2" s="52" t="s">
        <v>24</v>
      </c>
      <c r="H2" s="53"/>
      <c r="I2" s="54" t="s">
        <v>20</v>
      </c>
      <c r="J2" s="55"/>
      <c r="K2" s="56" t="s">
        <v>21</v>
      </c>
      <c r="L2" s="57"/>
      <c r="M2" s="107" t="s">
        <v>43</v>
      </c>
      <c r="N2" s="108"/>
      <c r="O2" s="109"/>
    </row>
    <row r="3" spans="1:15" ht="16.5" customHeight="1" x14ac:dyDescent="0.2">
      <c r="A3" s="24"/>
      <c r="B3" s="58"/>
      <c r="C3" s="59" t="s">
        <v>0</v>
      </c>
      <c r="D3" s="59" t="s">
        <v>1</v>
      </c>
      <c r="E3" s="60" t="s">
        <v>0</v>
      </c>
      <c r="F3" s="60" t="s">
        <v>1</v>
      </c>
      <c r="G3" s="61" t="s">
        <v>0</v>
      </c>
      <c r="H3" s="61" t="s">
        <v>1</v>
      </c>
      <c r="I3" s="62" t="s">
        <v>0</v>
      </c>
      <c r="J3" s="62" t="s">
        <v>1</v>
      </c>
      <c r="K3" s="63" t="s">
        <v>0</v>
      </c>
      <c r="L3" s="64" t="s">
        <v>1</v>
      </c>
      <c r="M3" s="110" t="s">
        <v>0</v>
      </c>
      <c r="N3" s="104" t="s">
        <v>1</v>
      </c>
      <c r="O3" s="104" t="s">
        <v>48</v>
      </c>
    </row>
    <row r="4" spans="1:15" ht="16.5" customHeight="1" x14ac:dyDescent="0.2">
      <c r="A4" s="5" t="s">
        <v>25</v>
      </c>
      <c r="B4" s="65" t="s">
        <v>2</v>
      </c>
      <c r="C4" s="66">
        <v>145041.60226202925</v>
      </c>
      <c r="D4" s="66">
        <v>107102.00192492051</v>
      </c>
      <c r="E4" s="67">
        <v>2564470.3790643485</v>
      </c>
      <c r="F4" s="67">
        <v>1619151.3910992751</v>
      </c>
      <c r="G4" s="68">
        <v>98160.238526905654</v>
      </c>
      <c r="H4" s="68">
        <v>59223.199243547999</v>
      </c>
      <c r="I4" s="69">
        <v>20686.328010790116</v>
      </c>
      <c r="J4" s="69">
        <v>6501.544052952886</v>
      </c>
      <c r="K4" s="70">
        <v>187711.18016300988</v>
      </c>
      <c r="L4" s="71">
        <v>202648.97484580192</v>
      </c>
      <c r="M4" s="111">
        <f>SUM(C4,E4,G4,I4,K4)</f>
        <v>3016069.7280270839</v>
      </c>
      <c r="N4" s="105">
        <f>SUM(D4,F4,H4,J4,L4)</f>
        <v>1994627.1111664986</v>
      </c>
      <c r="O4" s="179">
        <f>M4+N4</f>
        <v>5010696.8391935825</v>
      </c>
    </row>
    <row r="5" spans="1:15" ht="16.5" customHeight="1" x14ac:dyDescent="0.2">
      <c r="A5" s="2" t="s">
        <v>26</v>
      </c>
      <c r="B5" s="72" t="s">
        <v>3</v>
      </c>
      <c r="C5" s="66">
        <v>9679.9286860774264</v>
      </c>
      <c r="D5" s="66">
        <v>362.13411067080125</v>
      </c>
      <c r="E5" s="67"/>
      <c r="F5" s="67"/>
      <c r="G5" s="68">
        <v>5130.6104135185878</v>
      </c>
      <c r="H5" s="68">
        <v>2841.0294790791522</v>
      </c>
      <c r="I5" s="69"/>
      <c r="J5" s="69"/>
      <c r="K5" s="70"/>
      <c r="L5" s="71"/>
      <c r="M5" s="111">
        <f t="shared" ref="M5:N21" si="0">SUM(C5,E5,G5,I5,K5)</f>
        <v>14810.539099596015</v>
      </c>
      <c r="N5" s="105">
        <f t="shared" si="0"/>
        <v>3203.1635897499536</v>
      </c>
      <c r="O5" s="179">
        <f t="shared" ref="O5:O22" si="1">M5+N5</f>
        <v>18013.70268934597</v>
      </c>
    </row>
    <row r="6" spans="1:15" ht="16.5" customHeight="1" x14ac:dyDescent="0.2">
      <c r="A6" s="2" t="s">
        <v>27</v>
      </c>
      <c r="B6" s="72" t="s">
        <v>4</v>
      </c>
      <c r="C6" s="66">
        <v>69215.242384025856</v>
      </c>
      <c r="D6" s="66">
        <v>43396.421521026408</v>
      </c>
      <c r="E6" s="67"/>
      <c r="F6" s="67"/>
      <c r="G6" s="68">
        <v>125419.41380842275</v>
      </c>
      <c r="H6" s="68">
        <v>164843.79040586285</v>
      </c>
      <c r="I6" s="69">
        <v>10472.95553949981</v>
      </c>
      <c r="J6" s="69">
        <v>2580.3385986124135</v>
      </c>
      <c r="K6" s="70">
        <v>36291.850674631438</v>
      </c>
      <c r="L6" s="71">
        <v>36553.49205846007</v>
      </c>
      <c r="M6" s="111">
        <f t="shared" si="0"/>
        <v>241399.46240657987</v>
      </c>
      <c r="N6" s="105">
        <f t="shared" si="0"/>
        <v>247374.04258396174</v>
      </c>
      <c r="O6" s="179">
        <f t="shared" si="1"/>
        <v>488773.50499054161</v>
      </c>
    </row>
    <row r="7" spans="1:15" ht="16.5" customHeight="1" x14ac:dyDescent="0.2">
      <c r="A7" s="2" t="s">
        <v>28</v>
      </c>
      <c r="B7" s="72" t="s">
        <v>5</v>
      </c>
      <c r="C7" s="66"/>
      <c r="D7" s="66"/>
      <c r="E7" s="67"/>
      <c r="F7" s="67"/>
      <c r="G7" s="68">
        <v>1922.9373330180315</v>
      </c>
      <c r="H7" s="68">
        <v>0</v>
      </c>
      <c r="I7" s="69"/>
      <c r="J7" s="69"/>
      <c r="K7" s="70">
        <v>1439.5022506054793</v>
      </c>
      <c r="L7" s="71">
        <v>0</v>
      </c>
      <c r="M7" s="111">
        <f t="shared" si="0"/>
        <v>3362.4395836235108</v>
      </c>
      <c r="N7" s="105">
        <f t="shared" si="0"/>
        <v>0</v>
      </c>
      <c r="O7" s="179">
        <f t="shared" si="1"/>
        <v>3362.4395836235108</v>
      </c>
    </row>
    <row r="8" spans="1:15" ht="16.5" customHeight="1" x14ac:dyDescent="0.2">
      <c r="A8" s="2" t="s">
        <v>29</v>
      </c>
      <c r="B8" s="72" t="s">
        <v>6</v>
      </c>
      <c r="C8" s="66">
        <v>3722.1521519628295</v>
      </c>
      <c r="D8" s="66">
        <v>2077.161523439594</v>
      </c>
      <c r="E8" s="67"/>
      <c r="F8" s="67"/>
      <c r="G8" s="68">
        <v>0</v>
      </c>
      <c r="H8" s="68">
        <v>1394.8987560179523</v>
      </c>
      <c r="I8" s="69"/>
      <c r="J8" s="69"/>
      <c r="K8" s="70"/>
      <c r="L8" s="71"/>
      <c r="M8" s="111">
        <f t="shared" si="0"/>
        <v>3722.1521519628295</v>
      </c>
      <c r="N8" s="105">
        <f t="shared" si="0"/>
        <v>3472.0602794575461</v>
      </c>
      <c r="O8" s="179">
        <f t="shared" si="1"/>
        <v>7194.2124314203757</v>
      </c>
    </row>
    <row r="9" spans="1:15" ht="16.5" customHeight="1" x14ac:dyDescent="0.2">
      <c r="A9" s="2" t="s">
        <v>30</v>
      </c>
      <c r="B9" s="72" t="s">
        <v>7</v>
      </c>
      <c r="C9" s="66">
        <v>66946.523617834711</v>
      </c>
      <c r="D9" s="66">
        <v>6550.3984213912072</v>
      </c>
      <c r="E9" s="67"/>
      <c r="F9" s="67"/>
      <c r="G9" s="68">
        <v>44283.68837644899</v>
      </c>
      <c r="H9" s="68">
        <v>2045.4528136464612</v>
      </c>
      <c r="I9" s="69">
        <v>1274.220416241413</v>
      </c>
      <c r="J9" s="69">
        <v>0</v>
      </c>
      <c r="K9" s="70">
        <v>10430.740439316642</v>
      </c>
      <c r="L9" s="71"/>
      <c r="M9" s="111">
        <f t="shared" si="0"/>
        <v>122935.17284984175</v>
      </c>
      <c r="N9" s="105">
        <f t="shared" si="0"/>
        <v>8595.8512350376677</v>
      </c>
      <c r="O9" s="179">
        <f t="shared" si="1"/>
        <v>131531.02408487941</v>
      </c>
    </row>
    <row r="10" spans="1:15" ht="16.5" customHeight="1" x14ac:dyDescent="0.2">
      <c r="A10" s="2" t="s">
        <v>31</v>
      </c>
      <c r="B10" s="72" t="s">
        <v>8</v>
      </c>
      <c r="C10" s="66">
        <v>54833.161240518682</v>
      </c>
      <c r="D10" s="66">
        <v>87191.581414393964</v>
      </c>
      <c r="E10" s="67"/>
      <c r="F10" s="67"/>
      <c r="G10" s="68">
        <v>130042.38758195292</v>
      </c>
      <c r="H10" s="68">
        <v>479085.48402733746</v>
      </c>
      <c r="I10" s="69">
        <v>8933.6568818408214</v>
      </c>
      <c r="J10" s="69">
        <v>2996.2573449572383</v>
      </c>
      <c r="K10" s="70">
        <v>22483.078067106733</v>
      </c>
      <c r="L10" s="71">
        <v>34671.976468850669</v>
      </c>
      <c r="M10" s="111">
        <f t="shared" si="0"/>
        <v>216292.28377141914</v>
      </c>
      <c r="N10" s="105">
        <f t="shared" si="0"/>
        <v>603945.2992555392</v>
      </c>
      <c r="O10" s="179">
        <f t="shared" si="1"/>
        <v>820237.5830269584</v>
      </c>
    </row>
    <row r="11" spans="1:15" ht="16.5" customHeight="1" x14ac:dyDescent="0.2">
      <c r="A11" s="2" t="s">
        <v>32</v>
      </c>
      <c r="B11" s="72" t="s">
        <v>9</v>
      </c>
      <c r="C11" s="66"/>
      <c r="D11" s="66"/>
      <c r="E11" s="67"/>
      <c r="F11" s="67"/>
      <c r="G11" s="68">
        <v>2077.8807982141589</v>
      </c>
      <c r="H11" s="68">
        <v>98350.278649133077</v>
      </c>
      <c r="I11" s="69">
        <v>0</v>
      </c>
      <c r="J11" s="69">
        <v>3379.7832765551971</v>
      </c>
      <c r="K11" s="70">
        <v>408.29231167351764</v>
      </c>
      <c r="L11" s="71">
        <v>13259.419672240818</v>
      </c>
      <c r="M11" s="111">
        <f t="shared" si="0"/>
        <v>2486.1731098876767</v>
      </c>
      <c r="N11" s="105">
        <f t="shared" si="0"/>
        <v>114989.4815979291</v>
      </c>
      <c r="O11" s="179">
        <f t="shared" si="1"/>
        <v>117475.65470781678</v>
      </c>
    </row>
    <row r="12" spans="1:15" ht="16.5" customHeight="1" x14ac:dyDescent="0.2">
      <c r="A12" s="2" t="s">
        <v>33</v>
      </c>
      <c r="B12" s="72" t="s">
        <v>10</v>
      </c>
      <c r="C12" s="66">
        <v>43380.076087102047</v>
      </c>
      <c r="D12" s="66">
        <v>223.44540952338983</v>
      </c>
      <c r="E12" s="67"/>
      <c r="F12" s="67"/>
      <c r="G12" s="68">
        <v>50982.328974582888</v>
      </c>
      <c r="H12" s="68">
        <v>803.89054396477206</v>
      </c>
      <c r="I12" s="69">
        <v>230.8350229380726</v>
      </c>
      <c r="J12" s="69">
        <v>0</v>
      </c>
      <c r="K12" s="70">
        <v>2077.6014429917291</v>
      </c>
      <c r="L12" s="71">
        <v>2079.030383908374</v>
      </c>
      <c r="M12" s="111">
        <f t="shared" si="0"/>
        <v>96670.841527614728</v>
      </c>
      <c r="N12" s="105">
        <f t="shared" si="0"/>
        <v>3106.366337396536</v>
      </c>
      <c r="O12" s="179">
        <f t="shared" si="1"/>
        <v>99777.207865011267</v>
      </c>
    </row>
    <row r="13" spans="1:15" ht="16.5" customHeight="1" x14ac:dyDescent="0.2">
      <c r="A13" s="2" t="s">
        <v>34</v>
      </c>
      <c r="B13" s="72" t="s">
        <v>11</v>
      </c>
      <c r="C13" s="66">
        <v>12135.492384216252</v>
      </c>
      <c r="D13" s="66">
        <v>7618.3809678315783</v>
      </c>
      <c r="E13" s="67"/>
      <c r="F13" s="67"/>
      <c r="G13" s="68">
        <v>12699.234728932466</v>
      </c>
      <c r="H13" s="68">
        <v>734.92979671110982</v>
      </c>
      <c r="I13" s="69"/>
      <c r="J13" s="69"/>
      <c r="K13" s="70">
        <v>2524.973658235886</v>
      </c>
      <c r="L13" s="71">
        <v>0</v>
      </c>
      <c r="M13" s="111">
        <f t="shared" si="0"/>
        <v>27359.700771384603</v>
      </c>
      <c r="N13" s="105">
        <f t="shared" si="0"/>
        <v>8353.310764542688</v>
      </c>
      <c r="O13" s="179">
        <f t="shared" si="1"/>
        <v>35713.01153592729</v>
      </c>
    </row>
    <row r="14" spans="1:15" ht="16.5" customHeight="1" x14ac:dyDescent="0.2">
      <c r="A14" s="2" t="s">
        <v>35</v>
      </c>
      <c r="B14" s="72" t="s">
        <v>12</v>
      </c>
      <c r="C14" s="66">
        <v>64639.395020342359</v>
      </c>
      <c r="D14" s="66">
        <v>41146.773877698324</v>
      </c>
      <c r="E14" s="67"/>
      <c r="F14" s="67"/>
      <c r="G14" s="68">
        <v>5349.4392646722599</v>
      </c>
      <c r="H14" s="68">
        <v>1101.096157019454</v>
      </c>
      <c r="I14" s="69"/>
      <c r="J14" s="69"/>
      <c r="K14" s="70"/>
      <c r="L14" s="71"/>
      <c r="M14" s="111">
        <f t="shared" si="0"/>
        <v>69988.834285014615</v>
      </c>
      <c r="N14" s="105">
        <f t="shared" si="0"/>
        <v>42247.87003471778</v>
      </c>
      <c r="O14" s="179">
        <f t="shared" si="1"/>
        <v>112236.70431973239</v>
      </c>
    </row>
    <row r="15" spans="1:15" ht="16.5" customHeight="1" x14ac:dyDescent="0.2">
      <c r="A15" s="2" t="s">
        <v>36</v>
      </c>
      <c r="B15" s="72" t="s">
        <v>13</v>
      </c>
      <c r="C15" s="66">
        <v>76085.602850706564</v>
      </c>
      <c r="D15" s="66">
        <v>41747.611590936911</v>
      </c>
      <c r="E15" s="67"/>
      <c r="F15" s="67"/>
      <c r="G15" s="68">
        <v>2890.4309181613985</v>
      </c>
      <c r="H15" s="68">
        <v>0</v>
      </c>
      <c r="I15" s="69"/>
      <c r="J15" s="69"/>
      <c r="K15" s="70">
        <v>5386.0434057709681</v>
      </c>
      <c r="L15" s="71">
        <v>1429.7629555586295</v>
      </c>
      <c r="M15" s="111">
        <f t="shared" si="0"/>
        <v>84362.077174638922</v>
      </c>
      <c r="N15" s="105">
        <f t="shared" si="0"/>
        <v>43177.374546495543</v>
      </c>
      <c r="O15" s="179">
        <f t="shared" si="1"/>
        <v>127539.45172113446</v>
      </c>
    </row>
    <row r="16" spans="1:15" ht="16.5" customHeight="1" x14ac:dyDescent="0.2">
      <c r="A16" s="2" t="s">
        <v>37</v>
      </c>
      <c r="B16" s="72" t="s">
        <v>14</v>
      </c>
      <c r="C16" s="66"/>
      <c r="D16" s="66"/>
      <c r="E16" s="67"/>
      <c r="F16" s="67"/>
      <c r="G16" s="68">
        <v>1252.4817014221792</v>
      </c>
      <c r="H16" s="68">
        <v>0</v>
      </c>
      <c r="I16" s="69"/>
      <c r="J16" s="69"/>
      <c r="K16" s="70">
        <v>2082.3027725013203</v>
      </c>
      <c r="L16" s="71">
        <v>0</v>
      </c>
      <c r="M16" s="111">
        <f t="shared" si="0"/>
        <v>3334.7844739234997</v>
      </c>
      <c r="N16" s="105">
        <f t="shared" si="0"/>
        <v>0</v>
      </c>
      <c r="O16" s="179">
        <f t="shared" si="1"/>
        <v>3334.7844739234997</v>
      </c>
    </row>
    <row r="17" spans="1:15" ht="16.5" customHeight="1" x14ac:dyDescent="0.2">
      <c r="A17" s="2" t="s">
        <v>38</v>
      </c>
      <c r="B17" s="72" t="s">
        <v>15</v>
      </c>
      <c r="C17" s="66">
        <v>226591.00773563844</v>
      </c>
      <c r="D17" s="66">
        <v>190486.7591782363</v>
      </c>
      <c r="E17" s="67"/>
      <c r="F17" s="67"/>
      <c r="G17" s="68">
        <v>52046.108514114792</v>
      </c>
      <c r="H17" s="68">
        <v>61417.483560304623</v>
      </c>
      <c r="I17" s="69">
        <v>12991.470861143198</v>
      </c>
      <c r="J17" s="69">
        <v>1491.0968229533792</v>
      </c>
      <c r="K17" s="70">
        <v>35885.324904475376</v>
      </c>
      <c r="L17" s="71">
        <v>10004.983566276553</v>
      </c>
      <c r="M17" s="111">
        <f t="shared" si="0"/>
        <v>327513.91201537178</v>
      </c>
      <c r="N17" s="105">
        <f t="shared" si="0"/>
        <v>263400.32312777085</v>
      </c>
      <c r="O17" s="179">
        <f t="shared" si="1"/>
        <v>590914.23514314264</v>
      </c>
    </row>
    <row r="18" spans="1:15" ht="16.5" customHeight="1" x14ac:dyDescent="0.2">
      <c r="A18" s="2" t="s">
        <v>39</v>
      </c>
      <c r="B18" s="72" t="s">
        <v>16</v>
      </c>
      <c r="C18" s="66">
        <v>18334.845251593517</v>
      </c>
      <c r="D18" s="66">
        <v>1534.3968082321012</v>
      </c>
      <c r="E18" s="67"/>
      <c r="F18" s="67"/>
      <c r="G18" s="68">
        <v>6890.5987694231299</v>
      </c>
      <c r="H18" s="68">
        <v>4343.7052235620686</v>
      </c>
      <c r="I18" s="69"/>
      <c r="J18" s="69"/>
      <c r="K18" s="70">
        <v>1110.1980918111446</v>
      </c>
      <c r="L18" s="71">
        <v>0</v>
      </c>
      <c r="M18" s="111">
        <f t="shared" si="0"/>
        <v>26335.642112827791</v>
      </c>
      <c r="N18" s="105">
        <f t="shared" si="0"/>
        <v>5878.1020317941693</v>
      </c>
      <c r="O18" s="179">
        <f t="shared" si="1"/>
        <v>32213.74414462196</v>
      </c>
    </row>
    <row r="19" spans="1:15" ht="16.5" customHeight="1" x14ac:dyDescent="0.2">
      <c r="A19" s="2" t="s">
        <v>40</v>
      </c>
      <c r="B19" s="72" t="s">
        <v>17</v>
      </c>
      <c r="C19" s="66">
        <v>74743.597585348136</v>
      </c>
      <c r="D19" s="66">
        <v>46340.550995983365</v>
      </c>
      <c r="E19" s="67"/>
      <c r="F19" s="67"/>
      <c r="G19" s="68">
        <v>18666.682129049055</v>
      </c>
      <c r="H19" s="68">
        <v>10791.147314825652</v>
      </c>
      <c r="I19" s="69">
        <v>626.15700704539347</v>
      </c>
      <c r="J19" s="69">
        <v>1654.6833829158302</v>
      </c>
      <c r="K19" s="70">
        <v>4160.9651161063593</v>
      </c>
      <c r="L19" s="71">
        <v>5522.5262023332943</v>
      </c>
      <c r="M19" s="111">
        <f t="shared" si="0"/>
        <v>98197.40183754894</v>
      </c>
      <c r="N19" s="105">
        <f t="shared" si="0"/>
        <v>64308.907896058139</v>
      </c>
      <c r="O19" s="179">
        <f t="shared" si="1"/>
        <v>162506.30973360708</v>
      </c>
    </row>
    <row r="20" spans="1:15" ht="16.5" customHeight="1" x14ac:dyDescent="0.2">
      <c r="A20" s="2" t="s">
        <v>41</v>
      </c>
      <c r="B20" s="72" t="s">
        <v>18</v>
      </c>
      <c r="C20" s="66">
        <v>61734.157273720055</v>
      </c>
      <c r="D20" s="66">
        <v>81214.017765900338</v>
      </c>
      <c r="E20" s="67"/>
      <c r="F20" s="67"/>
      <c r="G20" s="68">
        <v>11029.495917377046</v>
      </c>
      <c r="H20" s="68">
        <v>3071.3843671847294</v>
      </c>
      <c r="I20" s="69">
        <v>0</v>
      </c>
      <c r="J20" s="69">
        <v>1127.530506656826</v>
      </c>
      <c r="K20" s="70">
        <v>5374.5836090248595</v>
      </c>
      <c r="L20" s="71">
        <v>6616.4898603297052</v>
      </c>
      <c r="M20" s="111">
        <f t="shared" si="0"/>
        <v>78138.236800121958</v>
      </c>
      <c r="N20" s="105">
        <f t="shared" si="0"/>
        <v>92029.422500071596</v>
      </c>
      <c r="O20" s="179">
        <f t="shared" si="1"/>
        <v>170167.65930019354</v>
      </c>
    </row>
    <row r="21" spans="1:15" ht="16.5" customHeight="1" x14ac:dyDescent="0.2">
      <c r="A21" s="6" t="s">
        <v>42</v>
      </c>
      <c r="B21" s="73" t="s">
        <v>19</v>
      </c>
      <c r="C21" s="66">
        <v>158770.87453760943</v>
      </c>
      <c r="D21" s="66">
        <v>90690.168197323219</v>
      </c>
      <c r="E21" s="67"/>
      <c r="F21" s="67"/>
      <c r="G21" s="68">
        <v>94211.710698863913</v>
      </c>
      <c r="H21" s="68">
        <v>103943.2501324389</v>
      </c>
      <c r="I21" s="69">
        <v>3507.0906823709311</v>
      </c>
      <c r="J21" s="69">
        <v>5524.2558674774318</v>
      </c>
      <c r="K21" s="70">
        <v>24685.483774404529</v>
      </c>
      <c r="L21" s="71">
        <v>48401.199676409458</v>
      </c>
      <c r="M21" s="111">
        <f t="shared" si="0"/>
        <v>281175.1596932488</v>
      </c>
      <c r="N21" s="105">
        <f t="shared" si="0"/>
        <v>248558.87387364899</v>
      </c>
      <c r="O21" s="179">
        <f t="shared" si="1"/>
        <v>529734.03356689773</v>
      </c>
    </row>
    <row r="22" spans="1:15" ht="22.5" customHeight="1" thickBot="1" x14ac:dyDescent="0.25">
      <c r="A22" s="3"/>
      <c r="B22" s="4" t="s">
        <v>43</v>
      </c>
      <c r="C22" s="74">
        <f>SUM(C4:C21)</f>
        <v>1085853.6590687255</v>
      </c>
      <c r="D22" s="74">
        <f>SUM(D4:D21)</f>
        <v>747681.80370750802</v>
      </c>
      <c r="E22" s="75">
        <f>SUM(E4:E21)</f>
        <v>2564470.3790643485</v>
      </c>
      <c r="F22" s="75">
        <f>SUM(F4:F21)</f>
        <v>1619151.3910992751</v>
      </c>
      <c r="G22" s="76">
        <f>SUM(G4:G21)</f>
        <v>663055.66845508025</v>
      </c>
      <c r="H22" s="76">
        <f>SUM(H4:H21)</f>
        <v>993991.02047063643</v>
      </c>
      <c r="I22" s="77">
        <f>SUM(I4:I21)</f>
        <v>58722.714421869758</v>
      </c>
      <c r="J22" s="77">
        <f>SUM(J4:J21)</f>
        <v>25255.489853081206</v>
      </c>
      <c r="K22" s="78">
        <f>SUM(K4:K21)</f>
        <v>342052.12068166584</v>
      </c>
      <c r="L22" s="79">
        <f>SUM(L4:L21)</f>
        <v>361187.85569016944</v>
      </c>
      <c r="M22" s="112">
        <f>SUM(M4:M21)</f>
        <v>4714154.5416916898</v>
      </c>
      <c r="N22" s="113">
        <f>SUM(N4:N21)</f>
        <v>3747267.5608206708</v>
      </c>
      <c r="O22" s="179">
        <f t="shared" si="1"/>
        <v>8461422.1025123596</v>
      </c>
    </row>
    <row r="23" spans="1:15" ht="16.5" customHeight="1" x14ac:dyDescent="0.2">
      <c r="N23" s="14"/>
    </row>
    <row r="24" spans="1:15" ht="16.5" customHeight="1" thickBot="1" x14ac:dyDescent="0.25">
      <c r="A24" s="80" t="s">
        <v>50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115"/>
      <c r="N24" s="115"/>
    </row>
    <row r="25" spans="1:15" ht="16.5" customHeight="1" thickBot="1" x14ac:dyDescent="0.25">
      <c r="A25" s="23"/>
      <c r="B25" s="47" t="s">
        <v>44</v>
      </c>
      <c r="C25" s="48" t="s">
        <v>22</v>
      </c>
      <c r="D25" s="49"/>
      <c r="E25" s="50" t="s">
        <v>23</v>
      </c>
      <c r="F25" s="51"/>
      <c r="G25" s="52" t="s">
        <v>24</v>
      </c>
      <c r="H25" s="53"/>
      <c r="I25" s="54" t="s">
        <v>20</v>
      </c>
      <c r="J25" s="55"/>
      <c r="K25" s="56" t="s">
        <v>21</v>
      </c>
      <c r="L25" s="57"/>
      <c r="M25" s="120" t="s">
        <v>43</v>
      </c>
      <c r="N25" s="121"/>
    </row>
    <row r="26" spans="1:15" ht="16.5" customHeight="1" thickBot="1" x14ac:dyDescent="0.25">
      <c r="A26" s="24"/>
      <c r="B26" s="58"/>
      <c r="C26" s="35" t="s">
        <v>47</v>
      </c>
      <c r="D26" s="37"/>
      <c r="E26" s="35" t="s">
        <v>47</v>
      </c>
      <c r="F26" s="37"/>
      <c r="G26" s="35" t="s">
        <v>47</v>
      </c>
      <c r="H26" s="37"/>
      <c r="I26" s="35" t="s">
        <v>47</v>
      </c>
      <c r="J26" s="37"/>
      <c r="K26" s="35" t="s">
        <v>47</v>
      </c>
      <c r="L26" s="36"/>
      <c r="M26" s="122" t="s">
        <v>47</v>
      </c>
      <c r="N26" s="123"/>
    </row>
    <row r="27" spans="1:15" ht="16.5" customHeight="1" x14ac:dyDescent="0.2">
      <c r="A27" s="5" t="s">
        <v>25</v>
      </c>
      <c r="B27" s="65" t="s">
        <v>2</v>
      </c>
      <c r="C27" s="40">
        <v>145041.60226202925</v>
      </c>
      <c r="D27" s="127"/>
      <c r="E27" s="39">
        <v>2564470.3790643485</v>
      </c>
      <c r="F27" s="39"/>
      <c r="G27" s="39">
        <v>98160.238526905654</v>
      </c>
      <c r="H27" s="39"/>
      <c r="I27" s="39">
        <v>20686.328010790116</v>
      </c>
      <c r="J27" s="39"/>
      <c r="K27" s="39">
        <v>187711.18016300988</v>
      </c>
      <c r="L27" s="39"/>
      <c r="M27" s="118">
        <v>3016069.7280270839</v>
      </c>
      <c r="N27" s="119"/>
    </row>
    <row r="28" spans="1:15" ht="16.5" customHeight="1" x14ac:dyDescent="0.2">
      <c r="A28" s="2" t="s">
        <v>26</v>
      </c>
      <c r="B28" s="72" t="s">
        <v>3</v>
      </c>
      <c r="C28" s="40">
        <v>9679.9286860774264</v>
      </c>
      <c r="D28" s="127"/>
      <c r="E28" s="39">
        <v>0</v>
      </c>
      <c r="F28" s="39"/>
      <c r="G28" s="39">
        <v>5130.6104135185878</v>
      </c>
      <c r="H28" s="39"/>
      <c r="I28" s="39">
        <v>0</v>
      </c>
      <c r="J28" s="39"/>
      <c r="K28" s="39">
        <v>0</v>
      </c>
      <c r="L28" s="39"/>
      <c r="M28" s="118">
        <v>14810.539099596015</v>
      </c>
      <c r="N28" s="119"/>
    </row>
    <row r="29" spans="1:15" ht="16.5" customHeight="1" x14ac:dyDescent="0.2">
      <c r="A29" s="2" t="s">
        <v>27</v>
      </c>
      <c r="B29" s="72" t="s">
        <v>4</v>
      </c>
      <c r="C29" s="40">
        <v>69215.242384025856</v>
      </c>
      <c r="D29" s="127"/>
      <c r="E29" s="39">
        <v>0</v>
      </c>
      <c r="F29" s="39"/>
      <c r="G29" s="39">
        <v>125419.41380842275</v>
      </c>
      <c r="H29" s="39"/>
      <c r="I29" s="39">
        <v>10472.95553949981</v>
      </c>
      <c r="J29" s="39"/>
      <c r="K29" s="39">
        <v>36291.850674631438</v>
      </c>
      <c r="L29" s="39"/>
      <c r="M29" s="118">
        <v>241399.46240657987</v>
      </c>
      <c r="N29" s="119"/>
    </row>
    <row r="30" spans="1:15" ht="16.5" customHeight="1" x14ac:dyDescent="0.2">
      <c r="A30" s="2" t="s">
        <v>28</v>
      </c>
      <c r="B30" s="72" t="s">
        <v>5</v>
      </c>
      <c r="C30" s="40">
        <v>0</v>
      </c>
      <c r="D30" s="127"/>
      <c r="E30" s="39">
        <v>0</v>
      </c>
      <c r="F30" s="39"/>
      <c r="G30" s="39">
        <v>1922.9373330180315</v>
      </c>
      <c r="H30" s="39"/>
      <c r="I30" s="39">
        <v>0</v>
      </c>
      <c r="J30" s="39"/>
      <c r="K30" s="39">
        <v>1439.5022506054793</v>
      </c>
      <c r="L30" s="39"/>
      <c r="M30" s="118">
        <v>3362.4395836235108</v>
      </c>
      <c r="N30" s="119"/>
    </row>
    <row r="31" spans="1:15" ht="16.5" customHeight="1" x14ac:dyDescent="0.2">
      <c r="A31" s="2" t="s">
        <v>29</v>
      </c>
      <c r="B31" s="72" t="s">
        <v>6</v>
      </c>
      <c r="C31" s="40">
        <v>3722.1521519628295</v>
      </c>
      <c r="D31" s="127"/>
      <c r="E31" s="39">
        <v>0</v>
      </c>
      <c r="F31" s="39"/>
      <c r="G31" s="39">
        <v>0</v>
      </c>
      <c r="H31" s="39"/>
      <c r="I31" s="39">
        <v>0</v>
      </c>
      <c r="J31" s="39"/>
      <c r="K31" s="39">
        <v>0</v>
      </c>
      <c r="L31" s="39"/>
      <c r="M31" s="118">
        <v>3722.1521519628295</v>
      </c>
      <c r="N31" s="119"/>
    </row>
    <row r="32" spans="1:15" ht="16.5" customHeight="1" x14ac:dyDescent="0.2">
      <c r="A32" s="2" t="s">
        <v>30</v>
      </c>
      <c r="B32" s="72" t="s">
        <v>7</v>
      </c>
      <c r="C32" s="40">
        <v>66946.523617834711</v>
      </c>
      <c r="D32" s="127"/>
      <c r="E32" s="39">
        <v>0</v>
      </c>
      <c r="F32" s="39"/>
      <c r="G32" s="39">
        <v>44283.68837644899</v>
      </c>
      <c r="H32" s="39"/>
      <c r="I32" s="39">
        <v>1274.220416241413</v>
      </c>
      <c r="J32" s="39"/>
      <c r="K32" s="39">
        <v>10430.740439316642</v>
      </c>
      <c r="L32" s="39"/>
      <c r="M32" s="118">
        <v>122935.17284984175</v>
      </c>
      <c r="N32" s="119"/>
    </row>
    <row r="33" spans="1:14" ht="16.5" customHeight="1" x14ac:dyDescent="0.2">
      <c r="A33" s="2" t="s">
        <v>31</v>
      </c>
      <c r="B33" s="72" t="s">
        <v>8</v>
      </c>
      <c r="C33" s="40">
        <v>54833.161240518682</v>
      </c>
      <c r="D33" s="127"/>
      <c r="E33" s="39">
        <v>0</v>
      </c>
      <c r="F33" s="39"/>
      <c r="G33" s="39">
        <v>130042.38758195292</v>
      </c>
      <c r="H33" s="39"/>
      <c r="I33" s="39">
        <v>8933.6568818408214</v>
      </c>
      <c r="J33" s="39"/>
      <c r="K33" s="39">
        <v>22483.078067106733</v>
      </c>
      <c r="L33" s="39"/>
      <c r="M33" s="118">
        <v>216292.28377141914</v>
      </c>
      <c r="N33" s="119"/>
    </row>
    <row r="34" spans="1:14" ht="16.5" customHeight="1" x14ac:dyDescent="0.2">
      <c r="A34" s="2" t="s">
        <v>32</v>
      </c>
      <c r="B34" s="72" t="s">
        <v>9</v>
      </c>
      <c r="C34" s="40">
        <v>0</v>
      </c>
      <c r="D34" s="127"/>
      <c r="E34" s="39">
        <v>0</v>
      </c>
      <c r="F34" s="39"/>
      <c r="G34" s="39">
        <v>2077.8807982141589</v>
      </c>
      <c r="H34" s="39"/>
      <c r="I34" s="39">
        <v>0</v>
      </c>
      <c r="J34" s="39"/>
      <c r="K34" s="39">
        <v>408.29231167351764</v>
      </c>
      <c r="L34" s="39"/>
      <c r="M34" s="118">
        <v>2486.1731098876767</v>
      </c>
      <c r="N34" s="119"/>
    </row>
    <row r="35" spans="1:14" ht="16.5" customHeight="1" x14ac:dyDescent="0.2">
      <c r="A35" s="2" t="s">
        <v>33</v>
      </c>
      <c r="B35" s="72" t="s">
        <v>10</v>
      </c>
      <c r="C35" s="40">
        <v>43380.076087102047</v>
      </c>
      <c r="D35" s="127"/>
      <c r="E35" s="39">
        <v>0</v>
      </c>
      <c r="F35" s="39"/>
      <c r="G35" s="39">
        <v>50982.328974582888</v>
      </c>
      <c r="H35" s="39"/>
      <c r="I35" s="39">
        <v>230.8350229380726</v>
      </c>
      <c r="J35" s="39"/>
      <c r="K35" s="39">
        <v>2077.6014429917291</v>
      </c>
      <c r="L35" s="39"/>
      <c r="M35" s="118">
        <v>96670.841527614728</v>
      </c>
      <c r="N35" s="119"/>
    </row>
    <row r="36" spans="1:14" ht="16.5" customHeight="1" x14ac:dyDescent="0.2">
      <c r="A36" s="2" t="s">
        <v>34</v>
      </c>
      <c r="B36" s="72" t="s">
        <v>11</v>
      </c>
      <c r="C36" s="40">
        <v>12135.492384216252</v>
      </c>
      <c r="D36" s="127"/>
      <c r="E36" s="39">
        <v>0</v>
      </c>
      <c r="F36" s="39"/>
      <c r="G36" s="39">
        <v>12699.234728932466</v>
      </c>
      <c r="H36" s="39"/>
      <c r="I36" s="39">
        <v>0</v>
      </c>
      <c r="J36" s="39"/>
      <c r="K36" s="39">
        <v>2524.973658235886</v>
      </c>
      <c r="L36" s="39"/>
      <c r="M36" s="118">
        <v>27359.700771384603</v>
      </c>
      <c r="N36" s="119"/>
    </row>
    <row r="37" spans="1:14" ht="16.5" customHeight="1" x14ac:dyDescent="0.2">
      <c r="A37" s="2" t="s">
        <v>35</v>
      </c>
      <c r="B37" s="72" t="s">
        <v>12</v>
      </c>
      <c r="C37" s="40">
        <v>64639.395020342359</v>
      </c>
      <c r="D37" s="127"/>
      <c r="E37" s="39">
        <v>0</v>
      </c>
      <c r="F37" s="39"/>
      <c r="G37" s="39">
        <v>5349.4392646722599</v>
      </c>
      <c r="H37" s="39"/>
      <c r="I37" s="39">
        <v>0</v>
      </c>
      <c r="J37" s="39"/>
      <c r="K37" s="39">
        <v>0</v>
      </c>
      <c r="L37" s="39"/>
      <c r="M37" s="118">
        <v>69988.834285014615</v>
      </c>
      <c r="N37" s="119"/>
    </row>
    <row r="38" spans="1:14" ht="16.5" customHeight="1" x14ac:dyDescent="0.2">
      <c r="A38" s="2" t="s">
        <v>36</v>
      </c>
      <c r="B38" s="72" t="s">
        <v>13</v>
      </c>
      <c r="C38" s="40">
        <v>76085.602850706564</v>
      </c>
      <c r="D38" s="127"/>
      <c r="E38" s="39">
        <v>0</v>
      </c>
      <c r="F38" s="39"/>
      <c r="G38" s="39">
        <v>2890.4309181613985</v>
      </c>
      <c r="H38" s="39"/>
      <c r="I38" s="39">
        <v>0</v>
      </c>
      <c r="J38" s="39"/>
      <c r="K38" s="39">
        <v>5386.0434057709681</v>
      </c>
      <c r="L38" s="39"/>
      <c r="M38" s="118">
        <v>84362.077174638922</v>
      </c>
      <c r="N38" s="119"/>
    </row>
    <row r="39" spans="1:14" ht="16.5" customHeight="1" x14ac:dyDescent="0.2">
      <c r="A39" s="2" t="s">
        <v>37</v>
      </c>
      <c r="B39" s="72" t="s">
        <v>14</v>
      </c>
      <c r="C39" s="40">
        <v>0</v>
      </c>
      <c r="D39" s="127"/>
      <c r="E39" s="39">
        <v>0</v>
      </c>
      <c r="F39" s="39"/>
      <c r="G39" s="39">
        <v>1252.4817014221792</v>
      </c>
      <c r="H39" s="39"/>
      <c r="I39" s="39">
        <v>0</v>
      </c>
      <c r="J39" s="39"/>
      <c r="K39" s="39">
        <v>2082.3027725013203</v>
      </c>
      <c r="L39" s="39"/>
      <c r="M39" s="118">
        <v>3334.7844739234997</v>
      </c>
      <c r="N39" s="119"/>
    </row>
    <row r="40" spans="1:14" ht="16.5" customHeight="1" x14ac:dyDescent="0.2">
      <c r="A40" s="2" t="s">
        <v>38</v>
      </c>
      <c r="B40" s="72" t="s">
        <v>15</v>
      </c>
      <c r="C40" s="40">
        <v>226591.00773563844</v>
      </c>
      <c r="D40" s="127"/>
      <c r="E40" s="39">
        <v>0</v>
      </c>
      <c r="F40" s="39"/>
      <c r="G40" s="39">
        <v>52046.108514114792</v>
      </c>
      <c r="H40" s="39"/>
      <c r="I40" s="39">
        <v>12991.470861143198</v>
      </c>
      <c r="J40" s="39"/>
      <c r="K40" s="39">
        <v>35885.324904475376</v>
      </c>
      <c r="L40" s="39"/>
      <c r="M40" s="118">
        <v>327513.91201537178</v>
      </c>
      <c r="N40" s="119"/>
    </row>
    <row r="41" spans="1:14" ht="16.5" customHeight="1" x14ac:dyDescent="0.2">
      <c r="A41" s="2" t="s">
        <v>39</v>
      </c>
      <c r="B41" s="72" t="s">
        <v>16</v>
      </c>
      <c r="C41" s="40">
        <v>18334.845251593517</v>
      </c>
      <c r="D41" s="127"/>
      <c r="E41" s="39">
        <v>0</v>
      </c>
      <c r="F41" s="39"/>
      <c r="G41" s="39">
        <v>6890.5987694231299</v>
      </c>
      <c r="H41" s="39"/>
      <c r="I41" s="39">
        <v>0</v>
      </c>
      <c r="J41" s="39"/>
      <c r="K41" s="39">
        <v>1110.1980918111446</v>
      </c>
      <c r="L41" s="39"/>
      <c r="M41" s="118">
        <v>26335.642112827791</v>
      </c>
      <c r="N41" s="119"/>
    </row>
    <row r="42" spans="1:14" ht="16.5" customHeight="1" x14ac:dyDescent="0.2">
      <c r="A42" s="2" t="s">
        <v>40</v>
      </c>
      <c r="B42" s="72" t="s">
        <v>17</v>
      </c>
      <c r="C42" s="40">
        <v>74743.597585348136</v>
      </c>
      <c r="D42" s="127"/>
      <c r="E42" s="39">
        <v>0</v>
      </c>
      <c r="F42" s="39"/>
      <c r="G42" s="39">
        <v>18666.682129049055</v>
      </c>
      <c r="H42" s="39"/>
      <c r="I42" s="39">
        <v>626.15700704539347</v>
      </c>
      <c r="J42" s="39"/>
      <c r="K42" s="39">
        <v>4160.9651161063593</v>
      </c>
      <c r="L42" s="39"/>
      <c r="M42" s="118">
        <v>98197.40183754894</v>
      </c>
      <c r="N42" s="119"/>
    </row>
    <row r="43" spans="1:14" ht="16.5" customHeight="1" x14ac:dyDescent="0.2">
      <c r="A43" s="2" t="s">
        <v>41</v>
      </c>
      <c r="B43" s="72" t="s">
        <v>18</v>
      </c>
      <c r="C43" s="40">
        <v>61734.157273720055</v>
      </c>
      <c r="D43" s="127"/>
      <c r="E43" s="39">
        <v>0</v>
      </c>
      <c r="F43" s="39"/>
      <c r="G43" s="39">
        <v>11029.495917377046</v>
      </c>
      <c r="H43" s="39"/>
      <c r="I43" s="39">
        <v>0</v>
      </c>
      <c r="J43" s="39"/>
      <c r="K43" s="39">
        <v>5374.5836090248595</v>
      </c>
      <c r="L43" s="39"/>
      <c r="M43" s="118">
        <v>78138.236800121958</v>
      </c>
      <c r="N43" s="119"/>
    </row>
    <row r="44" spans="1:14" ht="16.5" customHeight="1" x14ac:dyDescent="0.2">
      <c r="A44" s="6" t="s">
        <v>42</v>
      </c>
      <c r="B44" s="73" t="s">
        <v>19</v>
      </c>
      <c r="C44" s="128">
        <v>158770.87453760943</v>
      </c>
      <c r="D44" s="129"/>
      <c r="E44" s="39">
        <v>0</v>
      </c>
      <c r="F44" s="39"/>
      <c r="G44" s="39">
        <v>94211.710698863913</v>
      </c>
      <c r="H44" s="39"/>
      <c r="I44" s="39">
        <v>3507.0906823709311</v>
      </c>
      <c r="J44" s="39"/>
      <c r="K44" s="39">
        <v>24685.483774404529</v>
      </c>
      <c r="L44" s="39"/>
      <c r="M44" s="118">
        <v>281175.1596932488</v>
      </c>
      <c r="N44" s="119"/>
    </row>
    <row r="45" spans="1:14" ht="16.5" customHeight="1" thickBot="1" x14ac:dyDescent="0.25">
      <c r="A45" s="3"/>
      <c r="B45" s="4" t="s">
        <v>43</v>
      </c>
      <c r="C45" s="82">
        <v>1085853.6590687255</v>
      </c>
      <c r="D45" s="84"/>
      <c r="E45" s="82">
        <v>2564470.3790643485</v>
      </c>
      <c r="F45" s="83"/>
      <c r="G45" s="82">
        <v>663055.66845508025</v>
      </c>
      <c r="H45" s="83"/>
      <c r="I45" s="82">
        <v>58722.714421869758</v>
      </c>
      <c r="J45" s="83"/>
      <c r="K45" s="82">
        <v>342052.12068166584</v>
      </c>
      <c r="L45" s="83"/>
      <c r="M45" s="116">
        <v>4714154.5416916898</v>
      </c>
      <c r="N45" s="117"/>
    </row>
    <row r="47" spans="1:14" ht="16.5" customHeight="1" thickBot="1" x14ac:dyDescent="0.25">
      <c r="A47" s="32" t="s">
        <v>51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46"/>
      <c r="N47" s="46"/>
    </row>
    <row r="48" spans="1:14" ht="16.5" customHeight="1" thickBot="1" x14ac:dyDescent="0.25">
      <c r="A48" s="23"/>
      <c r="B48" s="47" t="s">
        <v>44</v>
      </c>
      <c r="C48" s="48" t="s">
        <v>22</v>
      </c>
      <c r="D48" s="49"/>
      <c r="E48" s="50" t="s">
        <v>23</v>
      </c>
      <c r="F48" s="51"/>
      <c r="G48" s="52" t="s">
        <v>24</v>
      </c>
      <c r="H48" s="53"/>
      <c r="I48" s="54" t="s">
        <v>20</v>
      </c>
      <c r="J48" s="55"/>
      <c r="K48" s="56" t="s">
        <v>21</v>
      </c>
      <c r="L48" s="57"/>
      <c r="M48" s="120" t="s">
        <v>43</v>
      </c>
      <c r="N48" s="121"/>
    </row>
    <row r="49" spans="1:14" ht="16.5" customHeight="1" thickBot="1" x14ac:dyDescent="0.25">
      <c r="A49" s="24"/>
      <c r="B49" s="58"/>
      <c r="C49" s="40" t="s">
        <v>1</v>
      </c>
      <c r="D49" s="39"/>
      <c r="E49" s="40" t="s">
        <v>1</v>
      </c>
      <c r="F49" s="39"/>
      <c r="G49" s="40" t="s">
        <v>1</v>
      </c>
      <c r="H49" s="39"/>
      <c r="I49" s="40" t="s">
        <v>1</v>
      </c>
      <c r="J49" s="39"/>
      <c r="K49" s="40" t="s">
        <v>1</v>
      </c>
      <c r="L49" s="39"/>
      <c r="M49" s="125" t="s">
        <v>1</v>
      </c>
      <c r="N49" s="126"/>
    </row>
    <row r="50" spans="1:14" ht="16.5" customHeight="1" x14ac:dyDescent="0.2">
      <c r="A50" s="5" t="s">
        <v>25</v>
      </c>
      <c r="B50" s="65" t="s">
        <v>2</v>
      </c>
      <c r="C50" s="40">
        <v>107102.00192492051</v>
      </c>
      <c r="D50" s="39"/>
      <c r="E50" s="40">
        <v>1619151.3910992751</v>
      </c>
      <c r="F50" s="39"/>
      <c r="G50" s="40">
        <v>59223.199243547999</v>
      </c>
      <c r="H50" s="39"/>
      <c r="I50" s="40">
        <v>6501.544052952886</v>
      </c>
      <c r="J50" s="39"/>
      <c r="K50" s="40">
        <v>202648.97484580192</v>
      </c>
      <c r="L50" s="39"/>
      <c r="M50" s="118">
        <v>1994627.1111664986</v>
      </c>
      <c r="N50" s="119"/>
    </row>
    <row r="51" spans="1:14" ht="16.5" customHeight="1" x14ac:dyDescent="0.2">
      <c r="A51" s="2" t="s">
        <v>26</v>
      </c>
      <c r="B51" s="72" t="s">
        <v>3</v>
      </c>
      <c r="C51" s="40">
        <v>362.13411067080125</v>
      </c>
      <c r="D51" s="39"/>
      <c r="E51" s="40">
        <v>0</v>
      </c>
      <c r="F51" s="39"/>
      <c r="G51" s="40">
        <v>2841.0294790791522</v>
      </c>
      <c r="H51" s="39"/>
      <c r="I51" s="40">
        <v>0</v>
      </c>
      <c r="J51" s="39"/>
      <c r="K51" s="40">
        <v>0</v>
      </c>
      <c r="L51" s="39"/>
      <c r="M51" s="118">
        <v>3203.1635897499536</v>
      </c>
      <c r="N51" s="119"/>
    </row>
    <row r="52" spans="1:14" ht="16.5" customHeight="1" x14ac:dyDescent="0.2">
      <c r="A52" s="2" t="s">
        <v>27</v>
      </c>
      <c r="B52" s="72" t="s">
        <v>4</v>
      </c>
      <c r="C52" s="40">
        <v>43396.421521026408</v>
      </c>
      <c r="D52" s="39"/>
      <c r="E52" s="40">
        <v>0</v>
      </c>
      <c r="F52" s="39"/>
      <c r="G52" s="40">
        <v>164843.79040586285</v>
      </c>
      <c r="H52" s="39"/>
      <c r="I52" s="40">
        <v>2580.3385986124135</v>
      </c>
      <c r="J52" s="39"/>
      <c r="K52" s="40">
        <v>36553.49205846007</v>
      </c>
      <c r="L52" s="39"/>
      <c r="M52" s="118">
        <v>247374.04258396174</v>
      </c>
      <c r="N52" s="119"/>
    </row>
    <row r="53" spans="1:14" ht="16.5" customHeight="1" x14ac:dyDescent="0.2">
      <c r="A53" s="2" t="s">
        <v>28</v>
      </c>
      <c r="B53" s="72" t="s">
        <v>5</v>
      </c>
      <c r="C53" s="40">
        <v>0</v>
      </c>
      <c r="D53" s="39"/>
      <c r="E53" s="40">
        <v>0</v>
      </c>
      <c r="F53" s="39"/>
      <c r="G53" s="40">
        <v>0</v>
      </c>
      <c r="H53" s="39"/>
      <c r="I53" s="40">
        <v>0</v>
      </c>
      <c r="J53" s="39"/>
      <c r="K53" s="40">
        <v>0</v>
      </c>
      <c r="L53" s="39"/>
      <c r="M53" s="118">
        <v>0</v>
      </c>
      <c r="N53" s="119"/>
    </row>
    <row r="54" spans="1:14" ht="16.5" customHeight="1" x14ac:dyDescent="0.2">
      <c r="A54" s="2" t="s">
        <v>29</v>
      </c>
      <c r="B54" s="72" t="s">
        <v>6</v>
      </c>
      <c r="C54" s="40">
        <v>2077.161523439594</v>
      </c>
      <c r="D54" s="39"/>
      <c r="E54" s="40">
        <v>0</v>
      </c>
      <c r="F54" s="39"/>
      <c r="G54" s="40">
        <v>1394.8987560179523</v>
      </c>
      <c r="H54" s="39"/>
      <c r="I54" s="40">
        <v>0</v>
      </c>
      <c r="J54" s="39"/>
      <c r="K54" s="40">
        <v>0</v>
      </c>
      <c r="L54" s="39"/>
      <c r="M54" s="118">
        <v>3472.0602794575461</v>
      </c>
      <c r="N54" s="119"/>
    </row>
    <row r="55" spans="1:14" ht="16.5" customHeight="1" x14ac:dyDescent="0.2">
      <c r="A55" s="2" t="s">
        <v>30</v>
      </c>
      <c r="B55" s="72" t="s">
        <v>7</v>
      </c>
      <c r="C55" s="40">
        <v>6550.3984213912072</v>
      </c>
      <c r="D55" s="39"/>
      <c r="E55" s="40">
        <v>0</v>
      </c>
      <c r="F55" s="39"/>
      <c r="G55" s="40">
        <v>2045.4528136464612</v>
      </c>
      <c r="H55" s="39"/>
      <c r="I55" s="40">
        <v>0</v>
      </c>
      <c r="J55" s="39"/>
      <c r="K55" s="40">
        <v>0</v>
      </c>
      <c r="L55" s="39"/>
      <c r="M55" s="118">
        <v>8595.8512350376677</v>
      </c>
      <c r="N55" s="119"/>
    </row>
    <row r="56" spans="1:14" ht="16.5" customHeight="1" x14ac:dyDescent="0.2">
      <c r="A56" s="2" t="s">
        <v>31</v>
      </c>
      <c r="B56" s="72" t="s">
        <v>8</v>
      </c>
      <c r="C56" s="40">
        <v>87191.581414393964</v>
      </c>
      <c r="D56" s="39"/>
      <c r="E56" s="40">
        <v>0</v>
      </c>
      <c r="F56" s="39"/>
      <c r="G56" s="40">
        <v>479085.48402733746</v>
      </c>
      <c r="H56" s="39"/>
      <c r="I56" s="40">
        <v>2996.2573449572383</v>
      </c>
      <c r="J56" s="39"/>
      <c r="K56" s="40">
        <v>34671.976468850669</v>
      </c>
      <c r="L56" s="39"/>
      <c r="M56" s="118">
        <v>603945.2992555392</v>
      </c>
      <c r="N56" s="119"/>
    </row>
    <row r="57" spans="1:14" ht="16.5" customHeight="1" x14ac:dyDescent="0.2">
      <c r="A57" s="2" t="s">
        <v>32</v>
      </c>
      <c r="B57" s="72" t="s">
        <v>9</v>
      </c>
      <c r="C57" s="40">
        <v>0</v>
      </c>
      <c r="D57" s="39"/>
      <c r="E57" s="40">
        <v>0</v>
      </c>
      <c r="F57" s="39"/>
      <c r="G57" s="40">
        <v>98350.278649133077</v>
      </c>
      <c r="H57" s="39"/>
      <c r="I57" s="40">
        <v>3379.7832765551971</v>
      </c>
      <c r="J57" s="39"/>
      <c r="K57" s="40">
        <v>13259.419672240818</v>
      </c>
      <c r="L57" s="39"/>
      <c r="M57" s="118">
        <v>114989.4815979291</v>
      </c>
      <c r="N57" s="119"/>
    </row>
    <row r="58" spans="1:14" ht="16.5" customHeight="1" x14ac:dyDescent="0.2">
      <c r="A58" s="2" t="s">
        <v>33</v>
      </c>
      <c r="B58" s="72" t="s">
        <v>10</v>
      </c>
      <c r="C58" s="40">
        <v>223.44540952338983</v>
      </c>
      <c r="D58" s="39"/>
      <c r="E58" s="40">
        <v>0</v>
      </c>
      <c r="F58" s="39"/>
      <c r="G58" s="40">
        <v>803.89054396477206</v>
      </c>
      <c r="H58" s="39"/>
      <c r="I58" s="40">
        <v>0</v>
      </c>
      <c r="J58" s="39"/>
      <c r="K58" s="40">
        <v>2079.030383908374</v>
      </c>
      <c r="L58" s="39"/>
      <c r="M58" s="118">
        <v>3106.366337396536</v>
      </c>
      <c r="N58" s="119"/>
    </row>
    <row r="59" spans="1:14" ht="16.5" customHeight="1" x14ac:dyDescent="0.2">
      <c r="A59" s="2" t="s">
        <v>34</v>
      </c>
      <c r="B59" s="72" t="s">
        <v>11</v>
      </c>
      <c r="C59" s="40">
        <v>7618.3809678315783</v>
      </c>
      <c r="D59" s="39"/>
      <c r="E59" s="40">
        <v>0</v>
      </c>
      <c r="F59" s="39"/>
      <c r="G59" s="40">
        <v>734.92979671110982</v>
      </c>
      <c r="H59" s="39"/>
      <c r="I59" s="40">
        <v>0</v>
      </c>
      <c r="J59" s="39"/>
      <c r="K59" s="40">
        <v>0</v>
      </c>
      <c r="L59" s="39"/>
      <c r="M59" s="118">
        <v>8353.310764542688</v>
      </c>
      <c r="N59" s="119"/>
    </row>
    <row r="60" spans="1:14" ht="16.5" customHeight="1" x14ac:dyDescent="0.2">
      <c r="A60" s="2" t="s">
        <v>35</v>
      </c>
      <c r="B60" s="72" t="s">
        <v>12</v>
      </c>
      <c r="C60" s="40">
        <v>41146.773877698324</v>
      </c>
      <c r="D60" s="39"/>
      <c r="E60" s="40">
        <v>0</v>
      </c>
      <c r="F60" s="39"/>
      <c r="G60" s="40">
        <v>1101.096157019454</v>
      </c>
      <c r="H60" s="39"/>
      <c r="I60" s="40">
        <v>0</v>
      </c>
      <c r="J60" s="39"/>
      <c r="K60" s="40">
        <v>0</v>
      </c>
      <c r="L60" s="39"/>
      <c r="M60" s="118">
        <v>42247.87003471778</v>
      </c>
      <c r="N60" s="119"/>
    </row>
    <row r="61" spans="1:14" ht="16.5" customHeight="1" x14ac:dyDescent="0.2">
      <c r="A61" s="2" t="s">
        <v>36</v>
      </c>
      <c r="B61" s="72" t="s">
        <v>13</v>
      </c>
      <c r="C61" s="40">
        <v>41747.611590936911</v>
      </c>
      <c r="D61" s="39"/>
      <c r="E61" s="40">
        <v>0</v>
      </c>
      <c r="F61" s="39"/>
      <c r="G61" s="40">
        <v>0</v>
      </c>
      <c r="H61" s="39"/>
      <c r="I61" s="40">
        <v>0</v>
      </c>
      <c r="J61" s="39"/>
      <c r="K61" s="40">
        <v>1429.7629555586295</v>
      </c>
      <c r="L61" s="39"/>
      <c r="M61" s="118">
        <v>43177.374546495543</v>
      </c>
      <c r="N61" s="119"/>
    </row>
    <row r="62" spans="1:14" ht="16.5" customHeight="1" x14ac:dyDescent="0.2">
      <c r="A62" s="2" t="s">
        <v>37</v>
      </c>
      <c r="B62" s="72" t="s">
        <v>14</v>
      </c>
      <c r="C62" s="40">
        <v>0</v>
      </c>
      <c r="D62" s="39"/>
      <c r="E62" s="40">
        <v>0</v>
      </c>
      <c r="F62" s="39"/>
      <c r="G62" s="40">
        <v>0</v>
      </c>
      <c r="H62" s="39"/>
      <c r="I62" s="40">
        <v>0</v>
      </c>
      <c r="J62" s="39"/>
      <c r="K62" s="40">
        <v>0</v>
      </c>
      <c r="L62" s="39"/>
      <c r="M62" s="118">
        <v>0</v>
      </c>
      <c r="N62" s="119"/>
    </row>
    <row r="63" spans="1:14" ht="23.25" customHeight="1" x14ac:dyDescent="0.2">
      <c r="A63" s="2" t="s">
        <v>38</v>
      </c>
      <c r="B63" s="72" t="s">
        <v>15</v>
      </c>
      <c r="C63" s="40">
        <v>190486.7591782363</v>
      </c>
      <c r="D63" s="39"/>
      <c r="E63" s="40">
        <v>0</v>
      </c>
      <c r="F63" s="39"/>
      <c r="G63" s="40">
        <v>61417.483560304623</v>
      </c>
      <c r="H63" s="39"/>
      <c r="I63" s="40">
        <v>1491.0968229533792</v>
      </c>
      <c r="J63" s="39"/>
      <c r="K63" s="40">
        <v>10004.983566276553</v>
      </c>
      <c r="L63" s="39"/>
      <c r="M63" s="118">
        <v>263400.32312777085</v>
      </c>
      <c r="N63" s="119"/>
    </row>
    <row r="64" spans="1:14" ht="30.75" customHeight="1" x14ac:dyDescent="0.2">
      <c r="A64" s="2" t="s">
        <v>39</v>
      </c>
      <c r="B64" s="72" t="s">
        <v>16</v>
      </c>
      <c r="C64" s="40">
        <v>1534.3968082321012</v>
      </c>
      <c r="D64" s="39"/>
      <c r="E64" s="40">
        <v>0</v>
      </c>
      <c r="F64" s="39"/>
      <c r="G64" s="40">
        <v>4343.7052235620686</v>
      </c>
      <c r="H64" s="39"/>
      <c r="I64" s="40">
        <v>0</v>
      </c>
      <c r="J64" s="39"/>
      <c r="K64" s="40">
        <v>0</v>
      </c>
      <c r="L64" s="39"/>
      <c r="M64" s="118">
        <v>5878.1020317941693</v>
      </c>
      <c r="N64" s="119"/>
    </row>
    <row r="65" spans="1:15" ht="16.5" customHeight="1" x14ac:dyDescent="0.2">
      <c r="A65" s="2" t="s">
        <v>40</v>
      </c>
      <c r="B65" s="72" t="s">
        <v>17</v>
      </c>
      <c r="C65" s="40">
        <v>46340.550995983365</v>
      </c>
      <c r="D65" s="39"/>
      <c r="E65" s="40">
        <v>0</v>
      </c>
      <c r="F65" s="39"/>
      <c r="G65" s="40">
        <v>10791.147314825652</v>
      </c>
      <c r="H65" s="39"/>
      <c r="I65" s="40">
        <v>1654.6833829158302</v>
      </c>
      <c r="J65" s="39"/>
      <c r="K65" s="40">
        <v>5522.5262023332943</v>
      </c>
      <c r="L65" s="39"/>
      <c r="M65" s="118">
        <v>64308.907896058139</v>
      </c>
      <c r="N65" s="119"/>
    </row>
    <row r="66" spans="1:15" ht="16.5" customHeight="1" x14ac:dyDescent="0.2">
      <c r="A66" s="2" t="s">
        <v>41</v>
      </c>
      <c r="B66" s="72" t="s">
        <v>18</v>
      </c>
      <c r="C66" s="40">
        <v>81214.017765900338</v>
      </c>
      <c r="D66" s="39"/>
      <c r="E66" s="40">
        <v>0</v>
      </c>
      <c r="F66" s="39"/>
      <c r="G66" s="40">
        <v>3071.3843671847294</v>
      </c>
      <c r="H66" s="39"/>
      <c r="I66" s="40">
        <v>1127.530506656826</v>
      </c>
      <c r="J66" s="39"/>
      <c r="K66" s="40">
        <v>6616.4898603297052</v>
      </c>
      <c r="L66" s="39"/>
      <c r="M66" s="118">
        <v>92029.422500071596</v>
      </c>
      <c r="N66" s="119"/>
    </row>
    <row r="67" spans="1:15" ht="16.5" customHeight="1" x14ac:dyDescent="0.2">
      <c r="A67" s="2" t="s">
        <v>42</v>
      </c>
      <c r="B67" s="72" t="s">
        <v>19</v>
      </c>
      <c r="C67" s="40">
        <v>90690.168197323219</v>
      </c>
      <c r="D67" s="39"/>
      <c r="E67" s="40">
        <v>0</v>
      </c>
      <c r="F67" s="39"/>
      <c r="G67" s="40">
        <v>103943.2501324389</v>
      </c>
      <c r="H67" s="39"/>
      <c r="I67" s="40">
        <v>5524.2558674774318</v>
      </c>
      <c r="J67" s="39"/>
      <c r="K67" s="40">
        <v>48401.199676409458</v>
      </c>
      <c r="L67" s="39"/>
      <c r="M67" s="118">
        <v>248558.87387364899</v>
      </c>
      <c r="N67" s="119"/>
    </row>
    <row r="68" spans="1:15" s="103" customFormat="1" ht="16.5" customHeight="1" thickBot="1" x14ac:dyDescent="0.25">
      <c r="A68" s="98"/>
      <c r="B68" s="99" t="s">
        <v>43</v>
      </c>
      <c r="C68" s="100">
        <f>SUM(C50:D67)</f>
        <v>747681.80370750802</v>
      </c>
      <c r="D68" s="101"/>
      <c r="E68" s="100">
        <f t="shared" ref="E68:N68" si="2">SUM(E50:F67)</f>
        <v>1619151.3910992751</v>
      </c>
      <c r="F68" s="101"/>
      <c r="G68" s="100">
        <f t="shared" ref="G68:N68" si="3">SUM(G50:H67)</f>
        <v>993991.02047063643</v>
      </c>
      <c r="H68" s="101"/>
      <c r="I68" s="100">
        <f t="shared" ref="I68:N68" si="4">SUM(I50:J67)</f>
        <v>25255.489853081206</v>
      </c>
      <c r="J68" s="101"/>
      <c r="K68" s="100">
        <f t="shared" ref="K68:N68" si="5">SUM(K50:L67)</f>
        <v>361187.85569016944</v>
      </c>
      <c r="L68" s="124"/>
      <c r="M68" s="116">
        <f t="shared" ref="M68:N68" si="6">SUM(M50:N67)</f>
        <v>3747267.5608206708</v>
      </c>
      <c r="N68" s="117"/>
      <c r="O68" s="102"/>
    </row>
    <row r="69" spans="1:15" ht="16.5" customHeight="1" thickTop="1" x14ac:dyDescent="0.2">
      <c r="A69" s="96"/>
      <c r="B69" s="97"/>
      <c r="C69" s="42"/>
      <c r="D69" s="38"/>
      <c r="E69" s="42"/>
      <c r="F69" s="38"/>
      <c r="G69" s="42"/>
      <c r="H69" s="38"/>
      <c r="I69" s="42"/>
      <c r="J69" s="38"/>
      <c r="K69" s="42"/>
      <c r="L69" s="38"/>
      <c r="M69" s="42"/>
      <c r="N69" s="38"/>
    </row>
    <row r="70" spans="1:15" ht="16.5" customHeight="1" x14ac:dyDescent="0.2">
      <c r="A70" s="32" t="s">
        <v>46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</row>
    <row r="71" spans="1:15" ht="16.5" customHeight="1" x14ac:dyDescent="0.2">
      <c r="A71" s="23" t="s">
        <v>52</v>
      </c>
      <c r="B71" s="130" t="s">
        <v>44</v>
      </c>
      <c r="C71" s="131" t="s">
        <v>22</v>
      </c>
      <c r="D71" s="132"/>
      <c r="E71" s="21" t="s">
        <v>23</v>
      </c>
      <c r="F71" s="22"/>
      <c r="G71" s="25" t="s">
        <v>24</v>
      </c>
      <c r="H71" s="26"/>
      <c r="I71" s="27" t="s">
        <v>20</v>
      </c>
      <c r="J71" s="28"/>
      <c r="K71" s="30" t="s">
        <v>21</v>
      </c>
      <c r="L71" s="31"/>
      <c r="M71" s="29" t="s">
        <v>43</v>
      </c>
      <c r="N71" s="29"/>
    </row>
    <row r="72" spans="1:15" ht="16.5" customHeight="1" x14ac:dyDescent="0.2">
      <c r="A72" s="24"/>
      <c r="B72" s="133"/>
      <c r="C72" s="7" t="s">
        <v>0</v>
      </c>
      <c r="D72" s="7" t="s">
        <v>1</v>
      </c>
      <c r="E72" s="9" t="s">
        <v>0</v>
      </c>
      <c r="F72" s="9" t="s">
        <v>1</v>
      </c>
      <c r="G72" s="10" t="s">
        <v>0</v>
      </c>
      <c r="H72" s="10" t="s">
        <v>1</v>
      </c>
      <c r="I72" s="11" t="s">
        <v>0</v>
      </c>
      <c r="J72" s="11" t="s">
        <v>1</v>
      </c>
      <c r="K72" s="12" t="s">
        <v>0</v>
      </c>
      <c r="L72" s="12" t="s">
        <v>1</v>
      </c>
      <c r="M72" s="13" t="s">
        <v>0</v>
      </c>
      <c r="N72" s="13" t="s">
        <v>1</v>
      </c>
    </row>
    <row r="73" spans="1:15" ht="16.5" customHeight="1" x14ac:dyDescent="0.2">
      <c r="A73" s="96" t="s">
        <v>25</v>
      </c>
      <c r="B73" s="97" t="s">
        <v>2</v>
      </c>
      <c r="C73" s="15">
        <v>13.357380255680413</v>
      </c>
      <c r="D73" s="15">
        <v>14.324543060140948</v>
      </c>
      <c r="E73" s="16">
        <v>100</v>
      </c>
      <c r="F73" s="16">
        <v>100</v>
      </c>
      <c r="G73" s="17">
        <v>14.804222812183934</v>
      </c>
      <c r="H73" s="17">
        <v>5.9581221584383028</v>
      </c>
      <c r="I73" s="18">
        <v>35.227131808276944</v>
      </c>
      <c r="J73" s="18">
        <v>25.743092257462941</v>
      </c>
      <c r="K73" s="19">
        <v>54.87794660910906</v>
      </c>
      <c r="L73" s="19">
        <v>56.106253755008929</v>
      </c>
      <c r="M73" s="20">
        <v>63.979016838611265</v>
      </c>
      <c r="N73" s="20">
        <v>53.228841516981646</v>
      </c>
    </row>
    <row r="74" spans="1:15" ht="16.5" customHeight="1" x14ac:dyDescent="0.2">
      <c r="A74" s="96" t="s">
        <v>26</v>
      </c>
      <c r="B74" s="97" t="s">
        <v>3</v>
      </c>
      <c r="C74" s="15">
        <v>0.89145794235102971</v>
      </c>
      <c r="D74" s="15">
        <v>4.8434254902967724E-2</v>
      </c>
      <c r="E74" s="16"/>
      <c r="F74" s="16"/>
      <c r="G74" s="17">
        <v>0.77378275424036569</v>
      </c>
      <c r="H74" s="17">
        <v>0.28582043706330235</v>
      </c>
      <c r="I74" s="18"/>
      <c r="J74" s="18"/>
      <c r="K74" s="19"/>
      <c r="L74" s="19"/>
      <c r="M74" s="20">
        <v>0.31417169226448832</v>
      </c>
      <c r="N74" s="20">
        <v>8.5479980752920792E-2</v>
      </c>
    </row>
    <row r="75" spans="1:15" ht="16.5" customHeight="1" x14ac:dyDescent="0.2">
      <c r="A75" s="96" t="s">
        <v>27</v>
      </c>
      <c r="B75" s="97" t="s">
        <v>4</v>
      </c>
      <c r="C75" s="15">
        <v>6.3742698480555662</v>
      </c>
      <c r="D75" s="15">
        <v>5.8041296853605147</v>
      </c>
      <c r="E75" s="16"/>
      <c r="F75" s="16"/>
      <c r="G75" s="17">
        <v>18.915367106452763</v>
      </c>
      <c r="H75" s="17">
        <v>16.584032150291694</v>
      </c>
      <c r="I75" s="18">
        <v>17.834590315871754</v>
      </c>
      <c r="J75" s="18">
        <v>10.216941400159017</v>
      </c>
      <c r="K75" s="19">
        <v>10.610035278339</v>
      </c>
      <c r="L75" s="19">
        <v>10.120354680423148</v>
      </c>
      <c r="M75" s="20">
        <v>5.1207371390067511</v>
      </c>
      <c r="N75" s="20">
        <v>6.6014512860081327</v>
      </c>
    </row>
    <row r="76" spans="1:15" ht="16.5" customHeight="1" x14ac:dyDescent="0.2">
      <c r="A76" s="2" t="s">
        <v>28</v>
      </c>
      <c r="B76" s="72" t="s">
        <v>5</v>
      </c>
      <c r="C76" s="15"/>
      <c r="D76" s="15"/>
      <c r="E76" s="16"/>
      <c r="F76" s="16"/>
      <c r="G76" s="17">
        <f>100*G7/G$22</f>
        <v>0.29001144617290969</v>
      </c>
      <c r="H76" s="17">
        <f>100*H7/H$22</f>
        <v>0</v>
      </c>
      <c r="I76" s="18"/>
      <c r="J76" s="18"/>
      <c r="K76" s="19">
        <f>100*K7/K$22</f>
        <v>0.42084295449966419</v>
      </c>
      <c r="L76" s="19">
        <f>100*L7/L$22</f>
        <v>0</v>
      </c>
      <c r="M76" s="20">
        <f>100*M7/M$22</f>
        <v>7.1326460638621497E-2</v>
      </c>
      <c r="N76" s="20">
        <f>100*N7/N$22</f>
        <v>0</v>
      </c>
    </row>
    <row r="77" spans="1:15" ht="16.5" customHeight="1" x14ac:dyDescent="0.2">
      <c r="A77" s="2" t="s">
        <v>29</v>
      </c>
      <c r="B77" s="72" t="s">
        <v>6</v>
      </c>
      <c r="C77" s="15">
        <f>100*C8/C$22</f>
        <v>0.34278579999031417</v>
      </c>
      <c r="D77" s="15">
        <f>100*D8/D$22</f>
        <v>0.27781357164767601</v>
      </c>
      <c r="E77" s="16"/>
      <c r="F77" s="16"/>
      <c r="G77" s="17">
        <f>100*G8/G$22</f>
        <v>0</v>
      </c>
      <c r="H77" s="17">
        <f>100*H8/H$22</f>
        <v>0.14033313453450449</v>
      </c>
      <c r="I77" s="18"/>
      <c r="J77" s="18"/>
      <c r="K77" s="19"/>
      <c r="L77" s="19"/>
      <c r="M77" s="20">
        <f>100*M8/M$22</f>
        <v>7.8956939553940106E-2</v>
      </c>
      <c r="N77" s="20">
        <f>100*N8/N$22</f>
        <v>9.2655787800141678E-2</v>
      </c>
    </row>
    <row r="78" spans="1:15" ht="16.5" customHeight="1" x14ac:dyDescent="0.2">
      <c r="A78" s="2" t="s">
        <v>30</v>
      </c>
      <c r="B78" s="72" t="s">
        <v>7</v>
      </c>
      <c r="C78" s="15">
        <f>100*C9/C$22</f>
        <v>6.1653357299777305</v>
      </c>
      <c r="D78" s="15">
        <f>100*D9/D$22</f>
        <v>0.87609440124260574</v>
      </c>
      <c r="E78" s="16"/>
      <c r="F78" s="16"/>
      <c r="G78" s="17">
        <f>100*G9/G$22</f>
        <v>6.6787285718603373</v>
      </c>
      <c r="H78" s="17">
        <f>100*H9/H$22</f>
        <v>0.20578182010919746</v>
      </c>
      <c r="I78" s="18">
        <f>100*I9/I$22</f>
        <v>2.1698935902167058</v>
      </c>
      <c r="J78" s="18">
        <f>100*J9/J$22</f>
        <v>0</v>
      </c>
      <c r="K78" s="19">
        <f>100*K9/K$22</f>
        <v>3.0494593685107168</v>
      </c>
      <c r="L78" s="19">
        <f>100*L9/L$22</f>
        <v>0</v>
      </c>
      <c r="M78" s="20">
        <f>100*M9/M$22</f>
        <v>2.6077883481037953</v>
      </c>
      <c r="N78" s="20">
        <f>100*N9/N$22</f>
        <v>0.22938984461400808</v>
      </c>
    </row>
    <row r="79" spans="1:15" ht="16.5" customHeight="1" x14ac:dyDescent="0.2">
      <c r="A79" s="2" t="s">
        <v>31</v>
      </c>
      <c r="B79" s="72" t="s">
        <v>8</v>
      </c>
      <c r="C79" s="15">
        <f>100*C10/C$22</f>
        <v>5.0497745052999079</v>
      </c>
      <c r="D79" s="15">
        <f>100*D10/D$22</f>
        <v>11.66158932610632</v>
      </c>
      <c r="E79" s="16"/>
      <c r="F79" s="16"/>
      <c r="G79" s="17">
        <f>100*G10/G$22</f>
        <v>19.612589676663454</v>
      </c>
      <c r="H79" s="17">
        <f>100*H10/H$22</f>
        <v>48.198170220944178</v>
      </c>
      <c r="I79" s="18">
        <f>100*I10/I$22</f>
        <v>15.213290069768492</v>
      </c>
      <c r="J79" s="18">
        <f>100*J10/J$22</f>
        <v>11.863786299087328</v>
      </c>
      <c r="K79" s="19">
        <f>100*K10/K$22</f>
        <v>6.5729977122494825</v>
      </c>
      <c r="L79" s="19">
        <f>100*L10/L$22</f>
        <v>9.5994303027155592</v>
      </c>
      <c r="M79" s="20">
        <f>100*M10/M$22</f>
        <v>4.5881458034212423</v>
      </c>
      <c r="N79" s="20">
        <f>100*N10/N$22</f>
        <v>16.116951604151588</v>
      </c>
    </row>
    <row r="80" spans="1:15" ht="16.5" customHeight="1" x14ac:dyDescent="0.2">
      <c r="A80" s="2" t="s">
        <v>32</v>
      </c>
      <c r="B80" s="72" t="s">
        <v>9</v>
      </c>
      <c r="C80" s="15"/>
      <c r="D80" s="15"/>
      <c r="E80" s="16"/>
      <c r="F80" s="16"/>
      <c r="G80" s="17">
        <f>100*G11/G$22</f>
        <v>0.31337953916533451</v>
      </c>
      <c r="H80" s="17">
        <f>100*H11/H$22</f>
        <v>9.8944836144058961</v>
      </c>
      <c r="I80" s="18">
        <f>100*I11/I$22</f>
        <v>0</v>
      </c>
      <c r="J80" s="18">
        <f>100*J11/J$22</f>
        <v>13.382370709166263</v>
      </c>
      <c r="K80" s="19">
        <f>100*K11/K$22</f>
        <v>0.11936552559880161</v>
      </c>
      <c r="L80" s="19">
        <f>100*L11/L$22</f>
        <v>3.6710591077056813</v>
      </c>
      <c r="M80" s="20">
        <f>100*M11/M$22</f>
        <v>5.2738472782343386E-2</v>
      </c>
      <c r="N80" s="20">
        <f>100*N11/N$22</f>
        <v>3.0686221288331441</v>
      </c>
    </row>
    <row r="81" spans="1:15" ht="16.5" customHeight="1" x14ac:dyDescent="0.2">
      <c r="A81" s="2" t="s">
        <v>33</v>
      </c>
      <c r="B81" s="72" t="s">
        <v>10</v>
      </c>
      <c r="C81" s="15">
        <f>100*C12/C$22</f>
        <v>3.9950204822541786</v>
      </c>
      <c r="D81" s="15">
        <f>100*D12/D$22</f>
        <v>2.9885093955128714E-2</v>
      </c>
      <c r="E81" s="16"/>
      <c r="F81" s="16"/>
      <c r="G81" s="17">
        <f>100*G12/G$22</f>
        <v>7.6889967766012344</v>
      </c>
      <c r="H81" s="17">
        <f>100*H12/H$22</f>
        <v>8.0875030800997047E-2</v>
      </c>
      <c r="I81" s="18">
        <f>100*I12/I$22</f>
        <v>0.39309324374846005</v>
      </c>
      <c r="J81" s="18">
        <f>100*J12/J$22</f>
        <v>0</v>
      </c>
      <c r="K81" s="19">
        <f>100*K12/K$22</f>
        <v>0.60739323552543312</v>
      </c>
      <c r="L81" s="19">
        <f>100*L12/L$22</f>
        <v>0.5756091604840079</v>
      </c>
      <c r="M81" s="20">
        <f>100*M12/M$22</f>
        <v>2.0506506664697519</v>
      </c>
      <c r="N81" s="20">
        <f>100*N12/N$22</f>
        <v>8.2896838482390781E-2</v>
      </c>
    </row>
    <row r="82" spans="1:15" ht="16.5" customHeight="1" x14ac:dyDescent="0.2">
      <c r="A82" s="2" t="s">
        <v>34</v>
      </c>
      <c r="B82" s="72" t="s">
        <v>11</v>
      </c>
      <c r="C82" s="15">
        <f>100*C13/C$22</f>
        <v>1.1175992531649401</v>
      </c>
      <c r="D82" s="15">
        <f>100*D13/D$22</f>
        <v>1.0189335797734456</v>
      </c>
      <c r="E82" s="16"/>
      <c r="F82" s="16"/>
      <c r="G82" s="17">
        <f>100*G13/G$22</f>
        <v>1.9152592056895743</v>
      </c>
      <c r="H82" s="17">
        <f>100*H13/H$22</f>
        <v>7.3937267196149736E-2</v>
      </c>
      <c r="I82" s="18"/>
      <c r="J82" s="18"/>
      <c r="K82" s="19">
        <f>100*K13/K$22</f>
        <v>0.73818389232726833</v>
      </c>
      <c r="L82" s="19">
        <f>100*L13/L$22</f>
        <v>0</v>
      </c>
      <c r="M82" s="20">
        <f>100*M13/M$22</f>
        <v>0.58037343768468153</v>
      </c>
      <c r="N82" s="20">
        <f>100*N13/N$22</f>
        <v>0.22291738257177637</v>
      </c>
    </row>
    <row r="83" spans="1:15" ht="16.5" customHeight="1" x14ac:dyDescent="0.2">
      <c r="A83" s="2" t="s">
        <v>35</v>
      </c>
      <c r="B83" s="72" t="s">
        <v>12</v>
      </c>
      <c r="C83" s="15">
        <f>100*C14/C$22</f>
        <v>5.9528643183631083</v>
      </c>
      <c r="D83" s="15">
        <f>100*D14/D$22</f>
        <v>5.5032466583598811</v>
      </c>
      <c r="E83" s="16"/>
      <c r="F83" s="16"/>
      <c r="G83" s="17">
        <f>100*G14/G$22</f>
        <v>0.80678584305544876</v>
      </c>
      <c r="H83" s="17">
        <f>100*H14/H$22</f>
        <v>0.11077526198356454</v>
      </c>
      <c r="I83" s="18"/>
      <c r="J83" s="18"/>
      <c r="K83" s="19"/>
      <c r="L83" s="19"/>
      <c r="M83" s="20">
        <f>100*M14/M$22</f>
        <v>1.4846529460593139</v>
      </c>
      <c r="N83" s="20">
        <f>100*N14/N$22</f>
        <v>1.1274313709658159</v>
      </c>
    </row>
    <row r="84" spans="1:15" ht="16.5" customHeight="1" x14ac:dyDescent="0.2">
      <c r="A84" s="2" t="s">
        <v>36</v>
      </c>
      <c r="B84" s="72" t="s">
        <v>13</v>
      </c>
      <c r="C84" s="15">
        <f>100*C15/C$22</f>
        <v>7.0069849850633492</v>
      </c>
      <c r="D84" s="15">
        <f>100*D15/D$22</f>
        <v>5.5836067407183432</v>
      </c>
      <c r="E84" s="16"/>
      <c r="F84" s="16"/>
      <c r="G84" s="17">
        <f>100*G15/G$22</f>
        <v>0.43592582880651681</v>
      </c>
      <c r="H84" s="17">
        <f>100*H15/H$22</f>
        <v>0</v>
      </c>
      <c r="I84" s="18"/>
      <c r="J84" s="18"/>
      <c r="K84" s="19">
        <f>100*K15/K$22</f>
        <v>1.5746265203786127</v>
      </c>
      <c r="L84" s="19">
        <f>100*L15/L$22</f>
        <v>0.39585022946759718</v>
      </c>
      <c r="M84" s="20">
        <f>100*M15/M$22</f>
        <v>1.789548400005684</v>
      </c>
      <c r="N84" s="20">
        <f>100*N15/N$22</f>
        <v>1.1522362320196715</v>
      </c>
    </row>
    <row r="85" spans="1:15" ht="16.5" customHeight="1" x14ac:dyDescent="0.2">
      <c r="A85" s="2" t="s">
        <v>37</v>
      </c>
      <c r="B85" s="72" t="s">
        <v>14</v>
      </c>
      <c r="C85" s="15"/>
      <c r="D85" s="15"/>
      <c r="E85" s="16"/>
      <c r="F85" s="16"/>
      <c r="G85" s="17">
        <f>100*G16/G$22</f>
        <v>0.18889540667685742</v>
      </c>
      <c r="H85" s="17">
        <f>100*H16/H$22</f>
        <v>0</v>
      </c>
      <c r="I85" s="18"/>
      <c r="J85" s="18"/>
      <c r="K85" s="19">
        <f>100*K16/K$22</f>
        <v>0.60876768381133228</v>
      </c>
      <c r="L85" s="19">
        <f>100*L16/L$22</f>
        <v>0</v>
      </c>
      <c r="M85" s="20">
        <f>100*M16/M$22</f>
        <v>7.073982077657559E-2</v>
      </c>
      <c r="N85" s="20">
        <f>100*N16/N$22</f>
        <v>0</v>
      </c>
    </row>
    <row r="86" spans="1:15" ht="16.5" customHeight="1" x14ac:dyDescent="0.2">
      <c r="A86" s="2" t="s">
        <v>38</v>
      </c>
      <c r="B86" s="72" t="s">
        <v>15</v>
      </c>
      <c r="C86" s="15">
        <f>100*C17/C$22</f>
        <v>20.867545625804912</v>
      </c>
      <c r="D86" s="15">
        <f>100*D17/D$22</f>
        <v>25.476982084313828</v>
      </c>
      <c r="E86" s="16"/>
      <c r="F86" s="16"/>
      <c r="G86" s="17">
        <f>100*G17/G$22</f>
        <v>7.8494327083248123</v>
      </c>
      <c r="H86" s="17">
        <f>100*H17/H$22</f>
        <v>6.1788771020511408</v>
      </c>
      <c r="I86" s="18">
        <f>100*I17/I$22</f>
        <v>22.12341678862321</v>
      </c>
      <c r="J86" s="18">
        <f>100*J17/J$22</f>
        <v>5.9040502941243211</v>
      </c>
      <c r="K86" s="19">
        <f>100*K17/K$22</f>
        <v>10.491186206640247</v>
      </c>
      <c r="L86" s="19">
        <f>100*L17/L$22</f>
        <v>2.7700221390773803</v>
      </c>
      <c r="M86" s="20">
        <f>100*M17/M$22</f>
        <v>6.9474581098022794</v>
      </c>
      <c r="N86" s="20">
        <f>100*N17/N$22</f>
        <v>7.0291303957512135</v>
      </c>
    </row>
    <row r="87" spans="1:15" ht="16.5" customHeight="1" x14ac:dyDescent="0.2">
      <c r="A87" s="2" t="s">
        <v>39</v>
      </c>
      <c r="B87" s="72" t="s">
        <v>16</v>
      </c>
      <c r="C87" s="15">
        <f>100*C18/C$22</f>
        <v>1.6885189913453222</v>
      </c>
      <c r="D87" s="15">
        <f>100*D18/D$22</f>
        <v>0.20522056316250209</v>
      </c>
      <c r="E87" s="16"/>
      <c r="F87" s="16"/>
      <c r="G87" s="17">
        <f>100*G18/G$22</f>
        <v>1.0392187409359197</v>
      </c>
      <c r="H87" s="17">
        <f>100*H18/H$22</f>
        <v>0.43699642492800428</v>
      </c>
      <c r="I87" s="18"/>
      <c r="J87" s="18"/>
      <c r="K87" s="19">
        <f>100*K18/K$22</f>
        <v>0.3245698607565019</v>
      </c>
      <c r="L87" s="19">
        <f>100*L18/L$22</f>
        <v>0</v>
      </c>
      <c r="M87" s="20">
        <f>100*M18/M$22</f>
        <v>0.55865037685797125</v>
      </c>
      <c r="N87" s="20">
        <f>100*N18/N$22</f>
        <v>0.1568636863097877</v>
      </c>
    </row>
    <row r="88" spans="1:15" ht="16.5" customHeight="1" x14ac:dyDescent="0.2">
      <c r="A88" s="2" t="s">
        <v>40</v>
      </c>
      <c r="B88" s="72" t="s">
        <v>17</v>
      </c>
      <c r="C88" s="15">
        <f>100*C19/C$22</f>
        <v>6.8833951021955793</v>
      </c>
      <c r="D88" s="15">
        <f>100*D19/D$22</f>
        <v>6.1978973897981504</v>
      </c>
      <c r="E88" s="16"/>
      <c r="F88" s="16"/>
      <c r="G88" s="17">
        <f>100*G19/G$22</f>
        <v>2.8152511194938468</v>
      </c>
      <c r="H88" s="17">
        <f>100*H19/H$22</f>
        <v>1.0856383098628237</v>
      </c>
      <c r="I88" s="18">
        <f>100*I19/I$22</f>
        <v>1.0662943857584988</v>
      </c>
      <c r="J88" s="18">
        <f>100*J19/J$22</f>
        <v>6.5517770296344366</v>
      </c>
      <c r="K88" s="19">
        <f>100*K19/K$22</f>
        <v>1.216471076926549</v>
      </c>
      <c r="L88" s="19">
        <f>100*L19/L$22</f>
        <v>1.528990002108646</v>
      </c>
      <c r="M88" s="20">
        <f>100*M19/M$22</f>
        <v>2.083033149827763</v>
      </c>
      <c r="N88" s="20">
        <f>100*N19/N$22</f>
        <v>1.7161546874430862</v>
      </c>
    </row>
    <row r="89" spans="1:15" ht="16.5" customHeight="1" x14ac:dyDescent="0.2">
      <c r="A89" s="2" t="s">
        <v>41</v>
      </c>
      <c r="B89" s="72" t="s">
        <v>18</v>
      </c>
      <c r="C89" s="15">
        <f>100*C20/C$22</f>
        <v>5.6853109770487773</v>
      </c>
      <c r="D89" s="15">
        <f>100*D20/D$22</f>
        <v>10.862109705383594</v>
      </c>
      <c r="E89" s="16"/>
      <c r="F89" s="16"/>
      <c r="G89" s="17">
        <f>100*G20/G$22</f>
        <v>1.6634343754387579</v>
      </c>
      <c r="H89" s="17">
        <f>100*H20/H$22</f>
        <v>0.30899518244445362</v>
      </c>
      <c r="I89" s="18">
        <f>100*I20/I$22</f>
        <v>0</v>
      </c>
      <c r="J89" s="18">
        <f>100*J20/J$22</f>
        <v>4.4644966825668826</v>
      </c>
      <c r="K89" s="19">
        <f>100*K20/K$22</f>
        <v>1.5712762132022471</v>
      </c>
      <c r="L89" s="19">
        <f>100*L20/L$22</f>
        <v>1.8318694153452924</v>
      </c>
      <c r="M89" s="20">
        <f>100*M20/M$22</f>
        <v>1.6575238700613706</v>
      </c>
      <c r="N89" s="20">
        <f>100*N20/N$22</f>
        <v>2.4559074313849285</v>
      </c>
    </row>
    <row r="90" spans="1:15" ht="16.5" customHeight="1" thickBot="1" x14ac:dyDescent="0.25">
      <c r="A90" s="6" t="s">
        <v>42</v>
      </c>
      <c r="B90" s="72" t="s">
        <v>19</v>
      </c>
      <c r="C90" s="15">
        <f>100*C21/C$22</f>
        <v>14.621756183404871</v>
      </c>
      <c r="D90" s="15">
        <f>100*D21/D$22</f>
        <v>12.129513885134092</v>
      </c>
      <c r="E90" s="16"/>
      <c r="F90" s="16"/>
      <c r="G90" s="17">
        <f>100*G21/G$22</f>
        <v>14.208718088237932</v>
      </c>
      <c r="H90" s="17">
        <f>100*H21/H$22</f>
        <v>10.457161884945769</v>
      </c>
      <c r="I90" s="18">
        <f>100*I21/I$22</f>
        <v>5.9722897977359262</v>
      </c>
      <c r="J90" s="18">
        <f>100*J21/J$22</f>
        <v>21.873485327798797</v>
      </c>
      <c r="K90" s="19">
        <f>100*K21/K$22</f>
        <v>7.216877862125088</v>
      </c>
      <c r="L90" s="19">
        <f>100*L21/L$22</f>
        <v>13.400561207663774</v>
      </c>
      <c r="M90" s="20">
        <f>100*M21/M$22</f>
        <v>5.9644875280721745</v>
      </c>
      <c r="N90" s="20">
        <f>100*N21/N$22</f>
        <v>6.6330698259297316</v>
      </c>
    </row>
    <row r="91" spans="1:15" ht="22.5" customHeight="1" thickBot="1" x14ac:dyDescent="0.25">
      <c r="A91" s="3"/>
      <c r="B91" s="180" t="s">
        <v>43</v>
      </c>
      <c r="C91" s="181">
        <f>SUM(C73:C90)</f>
        <v>99.999999999999986</v>
      </c>
      <c r="D91" s="182">
        <f t="shared" ref="D91:N91" si="7">SUM(D73:D90)</f>
        <v>99.999999999999986</v>
      </c>
      <c r="E91" s="182">
        <f t="shared" si="7"/>
        <v>100</v>
      </c>
      <c r="F91" s="182">
        <f t="shared" si="7"/>
        <v>100</v>
      </c>
      <c r="G91" s="182">
        <f t="shared" si="7"/>
        <v>100.00000000000001</v>
      </c>
      <c r="H91" s="182">
        <f t="shared" si="7"/>
        <v>99.999999999999972</v>
      </c>
      <c r="I91" s="182">
        <f t="shared" si="7"/>
        <v>99.999999999999986</v>
      </c>
      <c r="J91" s="182">
        <f t="shared" si="7"/>
        <v>100</v>
      </c>
      <c r="K91" s="182">
        <f t="shared" si="7"/>
        <v>100.00000000000001</v>
      </c>
      <c r="L91" s="182">
        <f t="shared" si="7"/>
        <v>100.00000000000001</v>
      </c>
      <c r="M91" s="182">
        <f t="shared" si="7"/>
        <v>100</v>
      </c>
      <c r="N91" s="183">
        <f t="shared" si="7"/>
        <v>99.999999999999986</v>
      </c>
      <c r="O91" s="38"/>
    </row>
    <row r="92" spans="1:15" ht="16.5" customHeight="1" thickBot="1" x14ac:dyDescent="0.25">
      <c r="B92" s="186"/>
      <c r="C92" s="187">
        <f>SUM(C74:C91)</f>
        <v>186.64261974431957</v>
      </c>
      <c r="D92" s="187">
        <f t="shared" ref="D92:N92" si="8">SUM(D74:D91)</f>
        <v>185.67545693985903</v>
      </c>
      <c r="E92" s="187">
        <f t="shared" si="8"/>
        <v>100</v>
      </c>
      <c r="F92" s="187">
        <f t="shared" si="8"/>
        <v>100</v>
      </c>
      <c r="G92" s="187">
        <f t="shared" si="8"/>
        <v>185.19577718781608</v>
      </c>
      <c r="H92" s="187">
        <f t="shared" si="8"/>
        <v>194.04187784156164</v>
      </c>
      <c r="I92" s="187">
        <f t="shared" si="8"/>
        <v>164.77286819172303</v>
      </c>
      <c r="J92" s="187">
        <f t="shared" si="8"/>
        <v>174.25690774253704</v>
      </c>
      <c r="K92" s="187">
        <f t="shared" si="8"/>
        <v>145.12205339089095</v>
      </c>
      <c r="L92" s="187">
        <f t="shared" si="8"/>
        <v>143.89374624499109</v>
      </c>
      <c r="M92" s="187">
        <f t="shared" si="8"/>
        <v>136.02098316138876</v>
      </c>
      <c r="N92" s="188">
        <f t="shared" si="8"/>
        <v>146.77115848301833</v>
      </c>
    </row>
    <row r="95" spans="1:15" ht="16.5" customHeight="1" thickBot="1" x14ac:dyDescent="0.25">
      <c r="A95" s="32" t="s">
        <v>49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46"/>
      <c r="N95" s="46"/>
    </row>
    <row r="96" spans="1:15" ht="16.5" customHeight="1" x14ac:dyDescent="0.2">
      <c r="A96" s="23" t="s">
        <v>53</v>
      </c>
      <c r="B96" s="47" t="s">
        <v>44</v>
      </c>
      <c r="C96" s="48" t="s">
        <v>22</v>
      </c>
      <c r="D96" s="49"/>
      <c r="E96" s="50" t="s">
        <v>23</v>
      </c>
      <c r="F96" s="51"/>
      <c r="G96" s="52" t="s">
        <v>24</v>
      </c>
      <c r="H96" s="53"/>
      <c r="I96" s="54" t="s">
        <v>20</v>
      </c>
      <c r="J96" s="55"/>
      <c r="K96" s="56" t="s">
        <v>21</v>
      </c>
      <c r="L96" s="57"/>
      <c r="M96" s="107" t="s">
        <v>43</v>
      </c>
      <c r="N96" s="108"/>
      <c r="O96" s="109"/>
    </row>
    <row r="97" spans="1:15" ht="16.5" customHeight="1" x14ac:dyDescent="0.2">
      <c r="A97" s="24"/>
      <c r="B97" s="58"/>
      <c r="C97" s="59" t="s">
        <v>0</v>
      </c>
      <c r="D97" s="59" t="s">
        <v>1</v>
      </c>
      <c r="E97" s="60" t="s">
        <v>0</v>
      </c>
      <c r="F97" s="60" t="s">
        <v>1</v>
      </c>
      <c r="G97" s="61" t="s">
        <v>0</v>
      </c>
      <c r="H97" s="61" t="s">
        <v>1</v>
      </c>
      <c r="I97" s="62" t="s">
        <v>0</v>
      </c>
      <c r="J97" s="62" t="s">
        <v>1</v>
      </c>
      <c r="K97" s="63" t="s">
        <v>0</v>
      </c>
      <c r="L97" s="64" t="s">
        <v>1</v>
      </c>
      <c r="M97" s="88" t="s">
        <v>0</v>
      </c>
      <c r="N97" s="140" t="s">
        <v>1</v>
      </c>
      <c r="O97" s="141" t="s">
        <v>48</v>
      </c>
    </row>
    <row r="98" spans="1:15" ht="16.5" customHeight="1" x14ac:dyDescent="0.2">
      <c r="A98" s="5" t="s">
        <v>25</v>
      </c>
      <c r="B98" s="65" t="s">
        <v>2</v>
      </c>
      <c r="C98" s="15">
        <f>C4/$O4*100</f>
        <v>2.8946393469171072</v>
      </c>
      <c r="D98" s="15">
        <f>D4/$O4*100</f>
        <v>2.1374672098932535</v>
      </c>
      <c r="E98" s="15">
        <f>E4/$O4*100</f>
        <v>51.179914917324595</v>
      </c>
      <c r="F98" s="15">
        <f>F4/$O4*100</f>
        <v>32.31389651104616</v>
      </c>
      <c r="G98" s="15">
        <f>G4/$O4*100</f>
        <v>1.9590137195908162</v>
      </c>
      <c r="H98" s="15">
        <f>H4/$O4*100</f>
        <v>1.1819353903094911</v>
      </c>
      <c r="I98" s="15">
        <f>I4/$O4*100</f>
        <v>0.41284333645935273</v>
      </c>
      <c r="J98" s="15">
        <f>J4/$O4*100</f>
        <v>0.12975329104123648</v>
      </c>
      <c r="K98" s="15">
        <f>K4/$O4*100</f>
        <v>3.746209084028719</v>
      </c>
      <c r="L98" s="90">
        <f>L4/$O4*100</f>
        <v>4.0443271933892548</v>
      </c>
      <c r="M98" s="91">
        <f>M4/$O4*100</f>
        <v>60.192620404320607</v>
      </c>
      <c r="N98" s="92">
        <f>N4/$O4*100</f>
        <v>39.8073795956794</v>
      </c>
      <c r="O98" s="142">
        <f>M98+N98</f>
        <v>100</v>
      </c>
    </row>
    <row r="99" spans="1:15" ht="16.5" customHeight="1" x14ac:dyDescent="0.2">
      <c r="A99" s="2" t="s">
        <v>26</v>
      </c>
      <c r="B99" s="72" t="s">
        <v>3</v>
      </c>
      <c r="C99" s="15">
        <f>C5/$O5*100</f>
        <v>53.736474133119373</v>
      </c>
      <c r="D99" s="15">
        <f>D5/$O5*100</f>
        <v>2.010325788739602</v>
      </c>
      <c r="E99" s="15">
        <f>E5/$O5*100</f>
        <v>0</v>
      </c>
      <c r="F99" s="15">
        <f>F5/$O5*100</f>
        <v>0</v>
      </c>
      <c r="G99" s="15">
        <f>G5/$O5*100</f>
        <v>28.481709185491543</v>
      </c>
      <c r="H99" s="15">
        <f>H5/$O5*100</f>
        <v>15.771490892649471</v>
      </c>
      <c r="I99" s="15">
        <f>I5/$O5*100</f>
        <v>0</v>
      </c>
      <c r="J99" s="15">
        <f>J5/$O5*100</f>
        <v>0</v>
      </c>
      <c r="K99" s="15">
        <f>K5/$O5*100</f>
        <v>0</v>
      </c>
      <c r="L99" s="90">
        <f>L5/$O5*100</f>
        <v>0</v>
      </c>
      <c r="M99" s="91">
        <f>M5/$O5*100</f>
        <v>82.218183318610926</v>
      </c>
      <c r="N99" s="92">
        <f>N5/$O5*100</f>
        <v>17.781816681389074</v>
      </c>
      <c r="O99" s="142">
        <f t="shared" ref="O99:O115" si="9">M99+N99</f>
        <v>100</v>
      </c>
    </row>
    <row r="100" spans="1:15" ht="16.5" customHeight="1" x14ac:dyDescent="0.2">
      <c r="A100" s="2" t="s">
        <v>27</v>
      </c>
      <c r="B100" s="72" t="s">
        <v>4</v>
      </c>
      <c r="C100" s="15">
        <f>C6/$O6*100</f>
        <v>14.16100538947283</v>
      </c>
      <c r="D100" s="15">
        <f>D6/$O6*100</f>
        <v>8.8786362349706707</v>
      </c>
      <c r="E100" s="15">
        <f>E6/$O6*100</f>
        <v>0</v>
      </c>
      <c r="F100" s="15">
        <f>F6/$O6*100</f>
        <v>0</v>
      </c>
      <c r="G100" s="15">
        <f>G6/$O6*100</f>
        <v>25.660027093909228</v>
      </c>
      <c r="H100" s="15">
        <f>H6/$O6*100</f>
        <v>33.726007797630679</v>
      </c>
      <c r="I100" s="15">
        <f>I6/$O6*100</f>
        <v>2.1427011555592554</v>
      </c>
      <c r="J100" s="15">
        <f>J6/$O6*100</f>
        <v>0.52792112752968201</v>
      </c>
      <c r="K100" s="15">
        <f>K6/$O6*100</f>
        <v>7.425085505674808</v>
      </c>
      <c r="L100" s="90">
        <f>L6/$O6*100</f>
        <v>7.4786156952528406</v>
      </c>
      <c r="M100" s="91">
        <f>M6/$O6*100</f>
        <v>49.388819144616122</v>
      </c>
      <c r="N100" s="92">
        <f>N6/$O6*100</f>
        <v>50.611180855383878</v>
      </c>
      <c r="O100" s="142">
        <f t="shared" si="9"/>
        <v>100</v>
      </c>
    </row>
    <row r="101" spans="1:15" ht="16.5" customHeight="1" x14ac:dyDescent="0.2">
      <c r="A101" s="2" t="s">
        <v>28</v>
      </c>
      <c r="B101" s="72" t="s">
        <v>5</v>
      </c>
      <c r="C101" s="15">
        <f>C7/$O7*100</f>
        <v>0</v>
      </c>
      <c r="D101" s="15">
        <f>D7/$O7*100</f>
        <v>0</v>
      </c>
      <c r="E101" s="15">
        <f>E7/$O7*100</f>
        <v>0</v>
      </c>
      <c r="F101" s="15">
        <f>F7/$O7*100</f>
        <v>0</v>
      </c>
      <c r="G101" s="15">
        <f>G7/$O7*100</f>
        <v>57.188754926141769</v>
      </c>
      <c r="H101" s="15">
        <f>H7/$O7*100</f>
        <v>0</v>
      </c>
      <c r="I101" s="15">
        <f>I7/$O7*100</f>
        <v>0</v>
      </c>
      <c r="J101" s="15">
        <f>J7/$O7*100</f>
        <v>0</v>
      </c>
      <c r="K101" s="15">
        <f>K7/$O7*100</f>
        <v>42.811245073858224</v>
      </c>
      <c r="L101" s="90">
        <f>L7/$O7*100</f>
        <v>0</v>
      </c>
      <c r="M101" s="91">
        <f>M7/$O7*100</f>
        <v>100</v>
      </c>
      <c r="N101" s="92">
        <f>N7/$O7*100</f>
        <v>0</v>
      </c>
      <c r="O101" s="142">
        <f t="shared" si="9"/>
        <v>100</v>
      </c>
    </row>
    <row r="102" spans="1:15" ht="16.5" customHeight="1" x14ac:dyDescent="0.2">
      <c r="A102" s="2" t="s">
        <v>29</v>
      </c>
      <c r="B102" s="72" t="s">
        <v>6</v>
      </c>
      <c r="C102" s="15">
        <f>C8/$O8*100</f>
        <v>51.738146286958518</v>
      </c>
      <c r="D102" s="15">
        <f>D8/$O8*100</f>
        <v>28.872674295350127</v>
      </c>
      <c r="E102" s="15">
        <f>E8/$O8*100</f>
        <v>0</v>
      </c>
      <c r="F102" s="15">
        <f>F8/$O8*100</f>
        <v>0</v>
      </c>
      <c r="G102" s="15">
        <f>G8/$O8*100</f>
        <v>0</v>
      </c>
      <c r="H102" s="15">
        <f>H8/$O8*100</f>
        <v>19.389179417691356</v>
      </c>
      <c r="I102" s="15">
        <f>I8/$O8*100</f>
        <v>0</v>
      </c>
      <c r="J102" s="15">
        <f>J8/$O8*100</f>
        <v>0</v>
      </c>
      <c r="K102" s="15">
        <f>K8/$O8*100</f>
        <v>0</v>
      </c>
      <c r="L102" s="90">
        <f>L8/$O8*100</f>
        <v>0</v>
      </c>
      <c r="M102" s="91">
        <f>M8/$O8*100</f>
        <v>51.738146286958518</v>
      </c>
      <c r="N102" s="92">
        <f>N8/$O8*100</f>
        <v>48.261853713041475</v>
      </c>
      <c r="O102" s="142">
        <f t="shared" si="9"/>
        <v>100</v>
      </c>
    </row>
    <row r="103" spans="1:15" ht="16.5" customHeight="1" x14ac:dyDescent="0.2">
      <c r="A103" s="2" t="s">
        <v>30</v>
      </c>
      <c r="B103" s="72" t="s">
        <v>7</v>
      </c>
      <c r="C103" s="15">
        <f>C9/$O9*100</f>
        <v>50.897895826183849</v>
      </c>
      <c r="D103" s="15">
        <f>D9/$O9*100</f>
        <v>4.980116643176224</v>
      </c>
      <c r="E103" s="15">
        <f>E9/$O9*100</f>
        <v>0</v>
      </c>
      <c r="F103" s="15">
        <f>F9/$O9*100</f>
        <v>0</v>
      </c>
      <c r="G103" s="15">
        <f>G9/$O9*100</f>
        <v>33.667865573578979</v>
      </c>
      <c r="H103" s="15">
        <f>H9/$O9*100</f>
        <v>1.5551105359952893</v>
      </c>
      <c r="I103" s="15">
        <f>I9/$O9*100</f>
        <v>0.96876035529012139</v>
      </c>
      <c r="J103" s="15">
        <f>J9/$O9*100</f>
        <v>0</v>
      </c>
      <c r="K103" s="15">
        <f>K9/$O9*100</f>
        <v>7.9302510657755478</v>
      </c>
      <c r="L103" s="90">
        <f>L9/$O9*100</f>
        <v>0</v>
      </c>
      <c r="M103" s="91">
        <f>M9/$O9*100</f>
        <v>93.4647728208285</v>
      </c>
      <c r="N103" s="92">
        <f>N9/$O9*100</f>
        <v>6.5352271791715131</v>
      </c>
      <c r="O103" s="142">
        <f t="shared" si="9"/>
        <v>100.00000000000001</v>
      </c>
    </row>
    <row r="104" spans="1:15" ht="16.5" customHeight="1" x14ac:dyDescent="0.2">
      <c r="A104" s="2" t="s">
        <v>31</v>
      </c>
      <c r="B104" s="72" t="s">
        <v>8</v>
      </c>
      <c r="C104" s="15">
        <f>C10/$O10*100</f>
        <v>6.6850339920008883</v>
      </c>
      <c r="D104" s="15">
        <f>D10/$O10*100</f>
        <v>10.63003978586632</v>
      </c>
      <c r="E104" s="15">
        <f>E10/$O10*100</f>
        <v>0</v>
      </c>
      <c r="F104" s="15">
        <f>F10/$O10*100</f>
        <v>0</v>
      </c>
      <c r="G104" s="15">
        <f>G10/$O10*100</f>
        <v>15.854234221023114</v>
      </c>
      <c r="H104" s="15">
        <f>H10/$O10*100</f>
        <v>58.408136123115383</v>
      </c>
      <c r="I104" s="15">
        <f>I10/$O10*100</f>
        <v>1.0891547847481653</v>
      </c>
      <c r="J104" s="15">
        <f>J10/$O10*100</f>
        <v>0.36529139934066657</v>
      </c>
      <c r="K104" s="15">
        <f>K10/$O10*100</f>
        <v>2.7410446110182436</v>
      </c>
      <c r="L104" s="90">
        <f>L10/$O10*100</f>
        <v>4.2270650828872247</v>
      </c>
      <c r="M104" s="91">
        <f>M10/$O10*100</f>
        <v>26.369467608790409</v>
      </c>
      <c r="N104" s="92">
        <f>N10/$O10*100</f>
        <v>73.630532391209584</v>
      </c>
      <c r="O104" s="142">
        <f t="shared" si="9"/>
        <v>100</v>
      </c>
    </row>
    <row r="105" spans="1:15" ht="16.5" customHeight="1" x14ac:dyDescent="0.2">
      <c r="A105" s="2" t="s">
        <v>32</v>
      </c>
      <c r="B105" s="72" t="s">
        <v>9</v>
      </c>
      <c r="C105" s="15">
        <f>C11/$O11*100</f>
        <v>0</v>
      </c>
      <c r="D105" s="15">
        <f>D11/$O11*100</f>
        <v>0</v>
      </c>
      <c r="E105" s="15">
        <f>E11/$O11*100</f>
        <v>0</v>
      </c>
      <c r="F105" s="15">
        <f>F11/$O11*100</f>
        <v>0</v>
      </c>
      <c r="G105" s="15">
        <f>G11/$O11*100</f>
        <v>1.7687756696331887</v>
      </c>
      <c r="H105" s="15">
        <f>H11/$O11*100</f>
        <v>83.719711027572501</v>
      </c>
      <c r="I105" s="15">
        <f>I11/$O11*100</f>
        <v>0</v>
      </c>
      <c r="J105" s="15">
        <f>J11/$O11*100</f>
        <v>2.8770073977977222</v>
      </c>
      <c r="K105" s="15">
        <f>K11/$O11*100</f>
        <v>0.3475548297126026</v>
      </c>
      <c r="L105" s="90">
        <f>L11/$O11*100</f>
        <v>11.286951075283977</v>
      </c>
      <c r="M105" s="91">
        <f>M11/$O11*100</f>
        <v>2.1163304993457914</v>
      </c>
      <c r="N105" s="92">
        <f>N11/$O11*100</f>
        <v>97.883669500654207</v>
      </c>
      <c r="O105" s="142">
        <f t="shared" si="9"/>
        <v>100</v>
      </c>
    </row>
    <row r="106" spans="1:15" ht="16.5" customHeight="1" x14ac:dyDescent="0.2">
      <c r="A106" s="2" t="s">
        <v>33</v>
      </c>
      <c r="B106" s="72" t="s">
        <v>10</v>
      </c>
      <c r="C106" s="15">
        <f>C12/$O12*100</f>
        <v>43.476939288370367</v>
      </c>
      <c r="D106" s="15">
        <f>D12/$O12*100</f>
        <v>0.22394433989943821</v>
      </c>
      <c r="E106" s="15">
        <f>E12/$O12*100</f>
        <v>0</v>
      </c>
      <c r="F106" s="15">
        <f>F12/$O12*100</f>
        <v>0</v>
      </c>
      <c r="G106" s="15">
        <f>G12/$O12*100</f>
        <v>51.096167216421762</v>
      </c>
      <c r="H106" s="15">
        <f>H12/$O12*100</f>
        <v>0.80568554799845349</v>
      </c>
      <c r="I106" s="15">
        <f>I12/$O12*100</f>
        <v>0.23135045355284911</v>
      </c>
      <c r="J106" s="15">
        <f>J12/$O12*100</f>
        <v>0</v>
      </c>
      <c r="K106" s="15">
        <f>K12/$O12*100</f>
        <v>2.0822405110819688</v>
      </c>
      <c r="L106" s="90">
        <f>L12/$O12*100</f>
        <v>2.0836726426751664</v>
      </c>
      <c r="M106" s="91">
        <f>M12/$O12*100</f>
        <v>96.886697469426935</v>
      </c>
      <c r="N106" s="92">
        <f>N12/$O12*100</f>
        <v>3.1133025305730579</v>
      </c>
      <c r="O106" s="142">
        <f t="shared" si="9"/>
        <v>99.999999999999986</v>
      </c>
    </row>
    <row r="107" spans="1:15" ht="16.5" customHeight="1" x14ac:dyDescent="0.2">
      <c r="A107" s="2" t="s">
        <v>34</v>
      </c>
      <c r="B107" s="72" t="s">
        <v>11</v>
      </c>
      <c r="C107" s="15">
        <f>C13/$O13*100</f>
        <v>33.980591001147985</v>
      </c>
      <c r="D107" s="15">
        <f>D13/$O13*100</f>
        <v>21.332227779691689</v>
      </c>
      <c r="E107" s="15">
        <f>E13/$O13*100</f>
        <v>0</v>
      </c>
      <c r="F107" s="15">
        <f>F13/$O13*100</f>
        <v>0</v>
      </c>
      <c r="G107" s="15">
        <f>G13/$O13*100</f>
        <v>35.559125883732975</v>
      </c>
      <c r="H107" s="15">
        <f>H13/$O13*100</f>
        <v>2.057876849651199</v>
      </c>
      <c r="I107" s="15">
        <f>I13/$O13*100</f>
        <v>0</v>
      </c>
      <c r="J107" s="15">
        <f>J13/$O13*100</f>
        <v>0</v>
      </c>
      <c r="K107" s="15">
        <f>K13/$O13*100</f>
        <v>7.0701784857761503</v>
      </c>
      <c r="L107" s="90">
        <f>L13/$O13*100</f>
        <v>0</v>
      </c>
      <c r="M107" s="91">
        <f>M13/$O13*100</f>
        <v>76.609895370657128</v>
      </c>
      <c r="N107" s="92">
        <f>N13/$O13*100</f>
        <v>23.390104629342886</v>
      </c>
      <c r="O107" s="142">
        <f t="shared" si="9"/>
        <v>100.00000000000001</v>
      </c>
    </row>
    <row r="108" spans="1:15" ht="16.5" customHeight="1" x14ac:dyDescent="0.2">
      <c r="A108" s="2" t="s">
        <v>35</v>
      </c>
      <c r="B108" s="72" t="s">
        <v>12</v>
      </c>
      <c r="C108" s="15">
        <f>C14/$O14*100</f>
        <v>57.592028750418386</v>
      </c>
      <c r="D108" s="15">
        <f>D14/$O14*100</f>
        <v>36.660711063363152</v>
      </c>
      <c r="E108" s="15">
        <f>E14/$O14*100</f>
        <v>0</v>
      </c>
      <c r="F108" s="15">
        <f>F14/$O14*100</f>
        <v>0</v>
      </c>
      <c r="G108" s="15">
        <f>G14/$O14*100</f>
        <v>4.7662119955278941</v>
      </c>
      <c r="H108" s="15">
        <f>H14/$O14*100</f>
        <v>0.98104819069056526</v>
      </c>
      <c r="I108" s="15">
        <f>I14/$O14*100</f>
        <v>0</v>
      </c>
      <c r="J108" s="15">
        <f>J14/$O14*100</f>
        <v>0</v>
      </c>
      <c r="K108" s="15">
        <f>K14/$O14*100</f>
        <v>0</v>
      </c>
      <c r="L108" s="90">
        <f>L14/$O14*100</f>
        <v>0</v>
      </c>
      <c r="M108" s="91">
        <f>M14/$O14*100</f>
        <v>62.358240745946283</v>
      </c>
      <c r="N108" s="92">
        <f>N14/$O14*100</f>
        <v>37.641759254053717</v>
      </c>
      <c r="O108" s="142">
        <f t="shared" si="9"/>
        <v>100</v>
      </c>
    </row>
    <row r="109" spans="1:15" ht="16.5" customHeight="1" x14ac:dyDescent="0.2">
      <c r="A109" s="2" t="s">
        <v>36</v>
      </c>
      <c r="B109" s="72" t="s">
        <v>13</v>
      </c>
      <c r="C109" s="15">
        <f>C15/$O15*100</f>
        <v>59.656523392517045</v>
      </c>
      <c r="D109" s="15">
        <f>D15/$O15*100</f>
        <v>32.733096330238453</v>
      </c>
      <c r="E109" s="15">
        <f>E15/$O15*100</f>
        <v>0</v>
      </c>
      <c r="F109" s="15">
        <f>F15/$O15*100</f>
        <v>0</v>
      </c>
      <c r="G109" s="15">
        <f>G15/$O15*100</f>
        <v>2.2663033901708607</v>
      </c>
      <c r="H109" s="15">
        <f>H15/$O15*100</f>
        <v>0</v>
      </c>
      <c r="I109" s="15">
        <f>I15/$O15*100</f>
        <v>0</v>
      </c>
      <c r="J109" s="15">
        <f>J15/$O15*100</f>
        <v>0</v>
      </c>
      <c r="K109" s="15">
        <f>K15/$O15*100</f>
        <v>4.2230410536400722</v>
      </c>
      <c r="L109" s="90">
        <f>L15/$O15*100</f>
        <v>1.1210358334335733</v>
      </c>
      <c r="M109" s="91">
        <f>M15/$O15*100</f>
        <v>66.145867836327966</v>
      </c>
      <c r="N109" s="92">
        <f>N15/$O15*100</f>
        <v>33.854132163672027</v>
      </c>
      <c r="O109" s="142">
        <f t="shared" si="9"/>
        <v>100</v>
      </c>
    </row>
    <row r="110" spans="1:15" ht="16.5" customHeight="1" x14ac:dyDescent="0.2">
      <c r="A110" s="2" t="s">
        <v>37</v>
      </c>
      <c r="B110" s="72" t="s">
        <v>14</v>
      </c>
      <c r="C110" s="15">
        <f>C16/$O16*100</f>
        <v>0</v>
      </c>
      <c r="D110" s="15">
        <f>D16/$O16*100</f>
        <v>0</v>
      </c>
      <c r="E110" s="15">
        <f>E16/$O16*100</f>
        <v>0</v>
      </c>
      <c r="F110" s="15">
        <f>F16/$O16*100</f>
        <v>0</v>
      </c>
      <c r="G110" s="15">
        <f>G16/$O16*100</f>
        <v>37.558100417463777</v>
      </c>
      <c r="H110" s="15">
        <f>H16/$O16*100</f>
        <v>0</v>
      </c>
      <c r="I110" s="15">
        <f>I16/$O16*100</f>
        <v>0</v>
      </c>
      <c r="J110" s="15">
        <f>J16/$O16*100</f>
        <v>0</v>
      </c>
      <c r="K110" s="15">
        <f>K16/$O16*100</f>
        <v>62.441899582536223</v>
      </c>
      <c r="L110" s="90">
        <f>L16/$O16*100</f>
        <v>0</v>
      </c>
      <c r="M110" s="91">
        <f>M16/$O16*100</f>
        <v>100</v>
      </c>
      <c r="N110" s="92">
        <f>N16/$O16*100</f>
        <v>0</v>
      </c>
      <c r="O110" s="142">
        <f t="shared" si="9"/>
        <v>100</v>
      </c>
    </row>
    <row r="111" spans="1:15" ht="16.5" customHeight="1" x14ac:dyDescent="0.2">
      <c r="A111" s="2" t="s">
        <v>38</v>
      </c>
      <c r="B111" s="72" t="s">
        <v>15</v>
      </c>
      <c r="C111" s="15">
        <f>C17/$O17*100</f>
        <v>38.345836715331323</v>
      </c>
      <c r="D111" s="15">
        <f>D17/$O17*100</f>
        <v>32.235940149942898</v>
      </c>
      <c r="E111" s="15">
        <f>E17/$O17*100</f>
        <v>0</v>
      </c>
      <c r="F111" s="15">
        <f>F17/$O17*100</f>
        <v>0</v>
      </c>
      <c r="G111" s="15">
        <f>G17/$O17*100</f>
        <v>8.8077263025330872</v>
      </c>
      <c r="H111" s="15">
        <f>H17/$O17*100</f>
        <v>10.393637503998681</v>
      </c>
      <c r="I111" s="15">
        <f>I17/$O17*100</f>
        <v>2.1985374676235634</v>
      </c>
      <c r="J111" s="15">
        <f>J17/$O17*100</f>
        <v>0.25233726559188019</v>
      </c>
      <c r="K111" s="15">
        <f>K17/$O17*100</f>
        <v>6.0728482697294544</v>
      </c>
      <c r="L111" s="90">
        <f>L17/$O17*100</f>
        <v>1.6931363252491207</v>
      </c>
      <c r="M111" s="91">
        <f>M17/$O17*100</f>
        <v>55.424948755217414</v>
      </c>
      <c r="N111" s="92">
        <f>N17/$O17*100</f>
        <v>44.575051244782578</v>
      </c>
      <c r="O111" s="142">
        <f t="shared" si="9"/>
        <v>100</v>
      </c>
    </row>
    <row r="112" spans="1:15" ht="16.5" customHeight="1" x14ac:dyDescent="0.2">
      <c r="A112" s="2" t="s">
        <v>39</v>
      </c>
      <c r="B112" s="72" t="s">
        <v>16</v>
      </c>
      <c r="C112" s="15">
        <f>C18/$O18*100</f>
        <v>56.916219267403889</v>
      </c>
      <c r="D112" s="15">
        <f>D18/$O18*100</f>
        <v>4.7631743809210914</v>
      </c>
      <c r="E112" s="15">
        <f>E18/$O18*100</f>
        <v>0</v>
      </c>
      <c r="F112" s="15">
        <f>F18/$O18*100</f>
        <v>0</v>
      </c>
      <c r="G112" s="15">
        <f>G18/$O18*100</f>
        <v>21.390244916853309</v>
      </c>
      <c r="H112" s="15">
        <f>H18/$O18*100</f>
        <v>13.484012302516671</v>
      </c>
      <c r="I112" s="15">
        <f>I18/$O18*100</f>
        <v>0</v>
      </c>
      <c r="J112" s="15">
        <f>J18/$O18*100</f>
        <v>0</v>
      </c>
      <c r="K112" s="15">
        <f>K18/$O18*100</f>
        <v>3.4463491323050404</v>
      </c>
      <c r="L112" s="90">
        <f>L18/$O18*100</f>
        <v>0</v>
      </c>
      <c r="M112" s="91">
        <f>M18/$O18*100</f>
        <v>81.752813316562239</v>
      </c>
      <c r="N112" s="92">
        <f>N18/$O18*100</f>
        <v>18.247186683437761</v>
      </c>
      <c r="O112" s="142">
        <f t="shared" si="9"/>
        <v>100</v>
      </c>
    </row>
    <row r="113" spans="1:15" ht="16.5" customHeight="1" x14ac:dyDescent="0.2">
      <c r="A113" s="2" t="s">
        <v>40</v>
      </c>
      <c r="B113" s="72" t="s">
        <v>17</v>
      </c>
      <c r="C113" s="15">
        <f>C19/$O19*100</f>
        <v>45.994274134877358</v>
      </c>
      <c r="D113" s="15">
        <f>D19/$O19*100</f>
        <v>28.516154893892047</v>
      </c>
      <c r="E113" s="15">
        <f>E19/$O19*100</f>
        <v>0</v>
      </c>
      <c r="F113" s="15">
        <f>F19/$O19*100</f>
        <v>0</v>
      </c>
      <c r="G113" s="15">
        <f>G19/$O19*100</f>
        <v>11.486742982256457</v>
      </c>
      <c r="H113" s="15">
        <f>H19/$O19*100</f>
        <v>6.6404481970671387</v>
      </c>
      <c r="I113" s="15">
        <f>I19/$O19*100</f>
        <v>0.38531242760471179</v>
      </c>
      <c r="J113" s="15">
        <f>J19/$O19*100</f>
        <v>1.0182271603043076</v>
      </c>
      <c r="K113" s="15">
        <f>K19/$O19*100</f>
        <v>2.5604944958305529</v>
      </c>
      <c r="L113" s="90">
        <f>L19/$O19*100</f>
        <v>3.3983457081674224</v>
      </c>
      <c r="M113" s="91">
        <f>M19/$O19*100</f>
        <v>60.42682404056908</v>
      </c>
      <c r="N113" s="92">
        <f>N19/$O19*100</f>
        <v>39.57317595943092</v>
      </c>
      <c r="O113" s="142">
        <f t="shared" si="9"/>
        <v>100</v>
      </c>
    </row>
    <row r="114" spans="1:15" ht="16.5" customHeight="1" x14ac:dyDescent="0.2">
      <c r="A114" s="2" t="s">
        <v>41</v>
      </c>
      <c r="B114" s="72" t="s">
        <v>18</v>
      </c>
      <c r="C114" s="15">
        <f>C20/$O20*100</f>
        <v>36.27843124104713</v>
      </c>
      <c r="D114" s="15">
        <f>D20/$O20*100</f>
        <v>47.725882873331599</v>
      </c>
      <c r="E114" s="15">
        <f>E20/$O20*100</f>
        <v>0</v>
      </c>
      <c r="F114" s="15">
        <f>F20/$O20*100</f>
        <v>0</v>
      </c>
      <c r="G114" s="15">
        <f>G20/$O20*100</f>
        <v>6.4815464717181444</v>
      </c>
      <c r="H114" s="15">
        <f>H20/$O20*100</f>
        <v>1.8049166215341108</v>
      </c>
      <c r="I114" s="15">
        <f>I20/$O20*100</f>
        <v>0</v>
      </c>
      <c r="J114" s="15">
        <f>J20/$O20*100</f>
        <v>0.66259976266568033</v>
      </c>
      <c r="K114" s="15">
        <f>K20/$O20*100</f>
        <v>3.1584048526774011</v>
      </c>
      <c r="L114" s="90">
        <f>L20/$O20*100</f>
        <v>3.8882181770259443</v>
      </c>
      <c r="M114" s="91">
        <f>M20/$O20*100</f>
        <v>45.91838256544267</v>
      </c>
      <c r="N114" s="92">
        <f>N20/$O20*100</f>
        <v>54.081617434557337</v>
      </c>
      <c r="O114" s="142">
        <f t="shared" si="9"/>
        <v>100</v>
      </c>
    </row>
    <row r="115" spans="1:15" ht="16.5" customHeight="1" thickBot="1" x14ac:dyDescent="0.25">
      <c r="A115" s="6" t="s">
        <v>42</v>
      </c>
      <c r="B115" s="73" t="s">
        <v>19</v>
      </c>
      <c r="C115" s="15">
        <f>C21/$O21*100</f>
        <v>29.971809337705874</v>
      </c>
      <c r="D115" s="15">
        <f>D21/$O21*100</f>
        <v>17.119943679410653</v>
      </c>
      <c r="E115" s="15">
        <f>E21/$O21*100</f>
        <v>0</v>
      </c>
      <c r="F115" s="15">
        <f>F21/$O21*100</f>
        <v>0</v>
      </c>
      <c r="G115" s="15">
        <f>G21/$O21*100</f>
        <v>17.784719260814935</v>
      </c>
      <c r="H115" s="15">
        <f>H21/$O21*100</f>
        <v>19.621780657087491</v>
      </c>
      <c r="I115" s="15">
        <f>I21/$O21*100</f>
        <v>0.6620474540320499</v>
      </c>
      <c r="J115" s="15">
        <f>J21/$O21*100</f>
        <v>1.0428357472674632</v>
      </c>
      <c r="K115" s="15">
        <f>K21/$O21*100</f>
        <v>4.6599769337431312</v>
      </c>
      <c r="L115" s="90">
        <f>L21/$O21*100</f>
        <v>9.1368869299384166</v>
      </c>
      <c r="M115" s="143">
        <f>M21/$O21*100</f>
        <v>53.078552986295989</v>
      </c>
      <c r="N115" s="144">
        <f>N21/$O21*100</f>
        <v>46.921447013704018</v>
      </c>
      <c r="O115" s="145">
        <f t="shared" si="9"/>
        <v>100</v>
      </c>
    </row>
    <row r="141" spans="15:15" ht="16.5" customHeight="1" x14ac:dyDescent="0.2">
      <c r="O141" s="137"/>
    </row>
    <row r="142" spans="15:15" ht="16.5" customHeight="1" x14ac:dyDescent="0.2">
      <c r="O142" s="43" t="s">
        <v>48</v>
      </c>
    </row>
    <row r="143" spans="15:15" ht="16.5" customHeight="1" x14ac:dyDescent="0.2">
      <c r="O143" s="44">
        <f>SUM(M98:N98)</f>
        <v>100</v>
      </c>
    </row>
    <row r="144" spans="15:15" ht="16.5" customHeight="1" x14ac:dyDescent="0.2">
      <c r="O144" s="44">
        <f>SUM(M99:N99)</f>
        <v>100</v>
      </c>
    </row>
    <row r="145" spans="15:15" ht="16.5" customHeight="1" x14ac:dyDescent="0.2">
      <c r="O145" s="44">
        <f>SUM(M100:N100)</f>
        <v>100</v>
      </c>
    </row>
    <row r="146" spans="15:15" ht="16.5" customHeight="1" x14ac:dyDescent="0.2">
      <c r="O146" s="44">
        <f>SUM(M101:N101)</f>
        <v>100</v>
      </c>
    </row>
    <row r="147" spans="15:15" ht="16.5" customHeight="1" x14ac:dyDescent="0.2">
      <c r="O147" s="44">
        <f>SUM(M102:N102)</f>
        <v>100</v>
      </c>
    </row>
    <row r="148" spans="15:15" ht="16.5" customHeight="1" x14ac:dyDescent="0.2">
      <c r="O148" s="44">
        <f>SUM(M103:N103)</f>
        <v>100.00000000000001</v>
      </c>
    </row>
    <row r="149" spans="15:15" ht="16.5" customHeight="1" x14ac:dyDescent="0.2">
      <c r="O149" s="44">
        <f>SUM(M104:N104)</f>
        <v>100</v>
      </c>
    </row>
    <row r="150" spans="15:15" ht="16.5" customHeight="1" x14ac:dyDescent="0.2">
      <c r="O150" s="44">
        <f>SUM(M105:N105)</f>
        <v>100</v>
      </c>
    </row>
    <row r="151" spans="15:15" ht="16.5" customHeight="1" x14ac:dyDescent="0.2">
      <c r="O151" s="44">
        <f>SUM(M106:N106)</f>
        <v>99.999999999999986</v>
      </c>
    </row>
    <row r="152" spans="15:15" ht="16.5" customHeight="1" x14ac:dyDescent="0.2">
      <c r="O152" s="44">
        <f>SUM(M107:N107)</f>
        <v>100.00000000000001</v>
      </c>
    </row>
    <row r="153" spans="15:15" ht="16.5" customHeight="1" x14ac:dyDescent="0.2">
      <c r="O153" s="44">
        <f>SUM(M108:N108)</f>
        <v>100</v>
      </c>
    </row>
    <row r="154" spans="15:15" ht="16.5" customHeight="1" x14ac:dyDescent="0.2">
      <c r="O154" s="44">
        <f>SUM(M109:N109)</f>
        <v>100</v>
      </c>
    </row>
    <row r="155" spans="15:15" ht="16.5" customHeight="1" x14ac:dyDescent="0.2">
      <c r="O155" s="44">
        <f>SUM(M110:N110)</f>
        <v>100</v>
      </c>
    </row>
    <row r="156" spans="15:15" ht="16.5" customHeight="1" x14ac:dyDescent="0.2">
      <c r="O156" s="44">
        <f>SUM(M111:N111)</f>
        <v>100</v>
      </c>
    </row>
    <row r="157" spans="15:15" ht="16.5" customHeight="1" x14ac:dyDescent="0.2">
      <c r="O157" s="44">
        <f>SUM(M112:N112)</f>
        <v>100</v>
      </c>
    </row>
    <row r="158" spans="15:15" ht="16.5" customHeight="1" x14ac:dyDescent="0.2">
      <c r="O158" s="44">
        <f>SUM(M113:N113)</f>
        <v>100</v>
      </c>
    </row>
    <row r="159" spans="15:15" ht="16.5" customHeight="1" x14ac:dyDescent="0.2">
      <c r="O159" s="44">
        <f>SUM(M114:N114)</f>
        <v>100</v>
      </c>
    </row>
    <row r="160" spans="15:15" ht="16.5" customHeight="1" thickBot="1" x14ac:dyDescent="0.25">
      <c r="O160" s="45">
        <f>SUM(M115:N115)</f>
        <v>100</v>
      </c>
    </row>
    <row r="161" ht="16.5" customHeight="1" thickTop="1" x14ac:dyDescent="0.2"/>
  </sheetData>
  <mergeCells count="285">
    <mergeCell ref="A70:N70"/>
    <mergeCell ref="A71:A72"/>
    <mergeCell ref="B71:B72"/>
    <mergeCell ref="C71:D71"/>
    <mergeCell ref="E71:F71"/>
    <mergeCell ref="G71:H71"/>
    <mergeCell ref="I71:J71"/>
    <mergeCell ref="K71:L71"/>
    <mergeCell ref="M71:N71"/>
    <mergeCell ref="G67:H67"/>
    <mergeCell ref="I67:J67"/>
    <mergeCell ref="M67:N67"/>
    <mergeCell ref="C68:D68"/>
    <mergeCell ref="E68:F68"/>
    <mergeCell ref="G68:H68"/>
    <mergeCell ref="I68:J68"/>
    <mergeCell ref="K68:L68"/>
    <mergeCell ref="M68:N68"/>
    <mergeCell ref="M65:N65"/>
    <mergeCell ref="C66:D66"/>
    <mergeCell ref="E66:F66"/>
    <mergeCell ref="G66:H66"/>
    <mergeCell ref="I66:J66"/>
    <mergeCell ref="K66:L66"/>
    <mergeCell ref="M66:N66"/>
    <mergeCell ref="C65:D65"/>
    <mergeCell ref="E65:F65"/>
    <mergeCell ref="G65:H65"/>
    <mergeCell ref="I65:J65"/>
    <mergeCell ref="K65:L65"/>
    <mergeCell ref="M62:N62"/>
    <mergeCell ref="C63:D63"/>
    <mergeCell ref="E63:F63"/>
    <mergeCell ref="G63:H63"/>
    <mergeCell ref="I63:J63"/>
    <mergeCell ref="K63:L63"/>
    <mergeCell ref="M63:N63"/>
    <mergeCell ref="C62:D62"/>
    <mergeCell ref="E62:F62"/>
    <mergeCell ref="G62:H62"/>
    <mergeCell ref="I62:J62"/>
    <mergeCell ref="K62:L62"/>
    <mergeCell ref="M60:N60"/>
    <mergeCell ref="C61:D61"/>
    <mergeCell ref="E61:F61"/>
    <mergeCell ref="G61:H61"/>
    <mergeCell ref="I61:J61"/>
    <mergeCell ref="K61:L61"/>
    <mergeCell ref="M61:N61"/>
    <mergeCell ref="C60:D60"/>
    <mergeCell ref="E60:F60"/>
    <mergeCell ref="G60:H60"/>
    <mergeCell ref="I60:J60"/>
    <mergeCell ref="K60:L60"/>
    <mergeCell ref="M58:N58"/>
    <mergeCell ref="C59:D59"/>
    <mergeCell ref="E59:F59"/>
    <mergeCell ref="G59:H59"/>
    <mergeCell ref="I59:J59"/>
    <mergeCell ref="K59:L59"/>
    <mergeCell ref="M59:N59"/>
    <mergeCell ref="C58:D58"/>
    <mergeCell ref="E58:F58"/>
    <mergeCell ref="G58:H58"/>
    <mergeCell ref="I58:J58"/>
    <mergeCell ref="K58:L58"/>
    <mergeCell ref="M56:N56"/>
    <mergeCell ref="C57:D57"/>
    <mergeCell ref="E57:F57"/>
    <mergeCell ref="G57:H57"/>
    <mergeCell ref="I57:J57"/>
    <mergeCell ref="K57:L57"/>
    <mergeCell ref="M57:N57"/>
    <mergeCell ref="C56:D56"/>
    <mergeCell ref="E56:F56"/>
    <mergeCell ref="G56:H56"/>
    <mergeCell ref="I56:J56"/>
    <mergeCell ref="K56:L56"/>
    <mergeCell ref="M54:N54"/>
    <mergeCell ref="C55:D55"/>
    <mergeCell ref="E55:F55"/>
    <mergeCell ref="G55:H55"/>
    <mergeCell ref="I55:J55"/>
    <mergeCell ref="K55:L55"/>
    <mergeCell ref="M55:N55"/>
    <mergeCell ref="C54:D54"/>
    <mergeCell ref="E54:F54"/>
    <mergeCell ref="G54:H54"/>
    <mergeCell ref="I54:J54"/>
    <mergeCell ref="K54:L54"/>
    <mergeCell ref="M52:N52"/>
    <mergeCell ref="C53:D53"/>
    <mergeCell ref="E53:F53"/>
    <mergeCell ref="G53:H53"/>
    <mergeCell ref="I53:J53"/>
    <mergeCell ref="K53:L53"/>
    <mergeCell ref="M53:N53"/>
    <mergeCell ref="C52:D52"/>
    <mergeCell ref="E52:F52"/>
    <mergeCell ref="G52:H52"/>
    <mergeCell ref="I52:J52"/>
    <mergeCell ref="K52:L52"/>
    <mergeCell ref="M50:N50"/>
    <mergeCell ref="C51:D51"/>
    <mergeCell ref="E51:F51"/>
    <mergeCell ref="G51:H51"/>
    <mergeCell ref="I51:J51"/>
    <mergeCell ref="K51:L51"/>
    <mergeCell ref="M51:N51"/>
    <mergeCell ref="C50:D50"/>
    <mergeCell ref="E50:F50"/>
    <mergeCell ref="G50:H50"/>
    <mergeCell ref="I50:J50"/>
    <mergeCell ref="K50:L50"/>
    <mergeCell ref="M45:N45"/>
    <mergeCell ref="A47:N47"/>
    <mergeCell ref="A48:A49"/>
    <mergeCell ref="B48:B49"/>
    <mergeCell ref="C48:D48"/>
    <mergeCell ref="E48:F48"/>
    <mergeCell ref="G48:H48"/>
    <mergeCell ref="I48:J48"/>
    <mergeCell ref="K48:L48"/>
    <mergeCell ref="M48:N48"/>
    <mergeCell ref="C49:D49"/>
    <mergeCell ref="E49:F49"/>
    <mergeCell ref="G49:H49"/>
    <mergeCell ref="I49:J49"/>
    <mergeCell ref="K49:L49"/>
    <mergeCell ref="M49:N49"/>
    <mergeCell ref="C45:D45"/>
    <mergeCell ref="E45:F45"/>
    <mergeCell ref="G45:H45"/>
    <mergeCell ref="I45:J45"/>
    <mergeCell ref="K45:L45"/>
    <mergeCell ref="M43:N43"/>
    <mergeCell ref="C44:D44"/>
    <mergeCell ref="E44:F44"/>
    <mergeCell ref="G44:H44"/>
    <mergeCell ref="I44:J44"/>
    <mergeCell ref="K44:L44"/>
    <mergeCell ref="M44:N44"/>
    <mergeCell ref="C43:D43"/>
    <mergeCell ref="E43:F43"/>
    <mergeCell ref="G43:H43"/>
    <mergeCell ref="I43:J43"/>
    <mergeCell ref="K43:L43"/>
    <mergeCell ref="M41:N41"/>
    <mergeCell ref="C42:D42"/>
    <mergeCell ref="E42:F42"/>
    <mergeCell ref="G42:H42"/>
    <mergeCell ref="I42:J42"/>
    <mergeCell ref="K42:L42"/>
    <mergeCell ref="M42:N42"/>
    <mergeCell ref="C41:D41"/>
    <mergeCell ref="E41:F41"/>
    <mergeCell ref="G41:H41"/>
    <mergeCell ref="I41:J41"/>
    <mergeCell ref="K41:L41"/>
    <mergeCell ref="M39:N39"/>
    <mergeCell ref="C40:D40"/>
    <mergeCell ref="E40:F40"/>
    <mergeCell ref="G40:H40"/>
    <mergeCell ref="I40:J40"/>
    <mergeCell ref="K40:L40"/>
    <mergeCell ref="M40:N40"/>
    <mergeCell ref="C39:D39"/>
    <mergeCell ref="E39:F39"/>
    <mergeCell ref="G39:H39"/>
    <mergeCell ref="I39:J39"/>
    <mergeCell ref="K39:L39"/>
    <mergeCell ref="E38:F38"/>
    <mergeCell ref="G38:H38"/>
    <mergeCell ref="I38:J38"/>
    <mergeCell ref="K38:L38"/>
    <mergeCell ref="M38:N38"/>
    <mergeCell ref="G36:H36"/>
    <mergeCell ref="I36:J36"/>
    <mergeCell ref="K36:L36"/>
    <mergeCell ref="M36:N36"/>
    <mergeCell ref="C37:D37"/>
    <mergeCell ref="E37:F37"/>
    <mergeCell ref="G37:H37"/>
    <mergeCell ref="I37:J37"/>
    <mergeCell ref="K37:L37"/>
    <mergeCell ref="M37:N37"/>
    <mergeCell ref="G34:H34"/>
    <mergeCell ref="I34:J34"/>
    <mergeCell ref="K34:L34"/>
    <mergeCell ref="M34:N34"/>
    <mergeCell ref="C35:D35"/>
    <mergeCell ref="E35:F35"/>
    <mergeCell ref="G35:H35"/>
    <mergeCell ref="I35:J35"/>
    <mergeCell ref="K35:L35"/>
    <mergeCell ref="M35:N35"/>
    <mergeCell ref="G32:H32"/>
    <mergeCell ref="I32:J32"/>
    <mergeCell ref="K32:L32"/>
    <mergeCell ref="M32:N32"/>
    <mergeCell ref="C33:D33"/>
    <mergeCell ref="E33:F33"/>
    <mergeCell ref="G33:H33"/>
    <mergeCell ref="I33:J33"/>
    <mergeCell ref="K33:L33"/>
    <mergeCell ref="M33:N33"/>
    <mergeCell ref="G30:H30"/>
    <mergeCell ref="I30:J30"/>
    <mergeCell ref="K30:L30"/>
    <mergeCell ref="M30:N30"/>
    <mergeCell ref="C31:D31"/>
    <mergeCell ref="E31:F31"/>
    <mergeCell ref="G31:H31"/>
    <mergeCell ref="I31:J31"/>
    <mergeCell ref="K31:L31"/>
    <mergeCell ref="M31:N31"/>
    <mergeCell ref="G28:H28"/>
    <mergeCell ref="I28:J28"/>
    <mergeCell ref="K28:L28"/>
    <mergeCell ref="M28:N28"/>
    <mergeCell ref="C29:D29"/>
    <mergeCell ref="E29:F29"/>
    <mergeCell ref="G29:H29"/>
    <mergeCell ref="I29:J29"/>
    <mergeCell ref="K29:L29"/>
    <mergeCell ref="M29:N29"/>
    <mergeCell ref="A24:N24"/>
    <mergeCell ref="A25:A26"/>
    <mergeCell ref="B25:B26"/>
    <mergeCell ref="C25:D25"/>
    <mergeCell ref="E25:F25"/>
    <mergeCell ref="G25:H25"/>
    <mergeCell ref="I25:J25"/>
    <mergeCell ref="K25:L25"/>
    <mergeCell ref="M25:N25"/>
    <mergeCell ref="C26:D26"/>
    <mergeCell ref="E26:F26"/>
    <mergeCell ref="G26:H26"/>
    <mergeCell ref="I26:J26"/>
    <mergeCell ref="K26:L26"/>
    <mergeCell ref="A95:N95"/>
    <mergeCell ref="A96:A97"/>
    <mergeCell ref="B96:B97"/>
    <mergeCell ref="C96:D96"/>
    <mergeCell ref="E96:F96"/>
    <mergeCell ref="G96:H96"/>
    <mergeCell ref="I96:J96"/>
    <mergeCell ref="K96:L96"/>
    <mergeCell ref="M96:O96"/>
    <mergeCell ref="K67:L67"/>
    <mergeCell ref="E67:F67"/>
    <mergeCell ref="C67:D67"/>
    <mergeCell ref="A1:N1"/>
    <mergeCell ref="K2:L2"/>
    <mergeCell ref="I2:J2"/>
    <mergeCell ref="G2:H2"/>
    <mergeCell ref="E2:F2"/>
    <mergeCell ref="B2:B3"/>
    <mergeCell ref="C2:D2"/>
    <mergeCell ref="M2:O2"/>
    <mergeCell ref="M26:N26"/>
    <mergeCell ref="C27:D27"/>
    <mergeCell ref="E27:F27"/>
    <mergeCell ref="G27:H27"/>
    <mergeCell ref="I27:J27"/>
    <mergeCell ref="K27:L27"/>
    <mergeCell ref="M27:N27"/>
    <mergeCell ref="G64:H64"/>
    <mergeCell ref="I64:J64"/>
    <mergeCell ref="K64:L64"/>
    <mergeCell ref="M64:N64"/>
    <mergeCell ref="C64:D64"/>
    <mergeCell ref="E64:F64"/>
    <mergeCell ref="A2:A3"/>
    <mergeCell ref="C28:D28"/>
    <mergeCell ref="E28:F28"/>
    <mergeCell ref="C30:D30"/>
    <mergeCell ref="E30:F30"/>
    <mergeCell ref="C32:D32"/>
    <mergeCell ref="E32:F32"/>
    <mergeCell ref="C34:D34"/>
    <mergeCell ref="E34:F34"/>
    <mergeCell ref="C36:D36"/>
    <mergeCell ref="E36:F36"/>
    <mergeCell ref="C38:D38"/>
  </mergeCells>
  <pageMargins left="0.7" right="0.7" top="0.75" bottom="0.75" header="0.3" footer="0.3"/>
  <pageSetup scale="4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opLeftCell="C90" zoomScale="89" zoomScaleNormal="89" zoomScaleSheetLayoutView="86" workbookViewId="0">
      <selection activeCell="A131" sqref="A131"/>
    </sheetView>
  </sheetViews>
  <sheetFormatPr defaultRowHeight="16.5" customHeight="1" x14ac:dyDescent="0.2"/>
  <cols>
    <col min="1" max="1" width="5.28515625" style="8" customWidth="1"/>
    <col min="2" max="2" width="57.5703125" style="8" customWidth="1"/>
    <col min="3" max="3" width="10.7109375" style="1" customWidth="1"/>
    <col min="4" max="4" width="11.28515625" style="1" customWidth="1"/>
    <col min="5" max="5" width="11.140625" style="1" customWidth="1"/>
    <col min="6" max="6" width="11.28515625" style="1" customWidth="1"/>
    <col min="7" max="8" width="10.42578125" style="1" customWidth="1"/>
    <col min="9" max="9" width="10" style="1" customWidth="1"/>
    <col min="10" max="10" width="10.28515625" style="1" customWidth="1"/>
    <col min="11" max="11" width="10.140625" style="1" customWidth="1"/>
    <col min="12" max="12" width="10.42578125" style="1" customWidth="1"/>
    <col min="13" max="13" width="13.42578125" style="8" customWidth="1"/>
    <col min="14" max="14" width="14.140625" style="8" customWidth="1"/>
    <col min="15" max="15" width="14.42578125" style="34" customWidth="1"/>
    <col min="16" max="16384" width="9.140625" style="1"/>
  </cols>
  <sheetData>
    <row r="1" spans="1:15" ht="26.25" customHeight="1" thickBot="1" x14ac:dyDescent="0.25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6"/>
      <c r="N1" s="46"/>
    </row>
    <row r="2" spans="1:15" ht="33.75" customHeight="1" x14ac:dyDescent="0.2">
      <c r="A2" s="23"/>
      <c r="B2" s="47" t="s">
        <v>44</v>
      </c>
      <c r="C2" s="48" t="s">
        <v>22</v>
      </c>
      <c r="D2" s="49"/>
      <c r="E2" s="50" t="s">
        <v>23</v>
      </c>
      <c r="F2" s="51"/>
      <c r="G2" s="52" t="s">
        <v>24</v>
      </c>
      <c r="H2" s="53"/>
      <c r="I2" s="54" t="s">
        <v>20</v>
      </c>
      <c r="J2" s="55"/>
      <c r="K2" s="56" t="s">
        <v>21</v>
      </c>
      <c r="L2" s="57"/>
      <c r="M2" s="107" t="s">
        <v>43</v>
      </c>
      <c r="N2" s="108"/>
      <c r="O2" s="109"/>
    </row>
    <row r="3" spans="1:15" ht="16.5" customHeight="1" x14ac:dyDescent="0.2">
      <c r="A3" s="24"/>
      <c r="B3" s="58"/>
      <c r="C3" s="59" t="s">
        <v>0</v>
      </c>
      <c r="D3" s="59" t="s">
        <v>1</v>
      </c>
      <c r="E3" s="60" t="s">
        <v>0</v>
      </c>
      <c r="F3" s="60" t="s">
        <v>1</v>
      </c>
      <c r="G3" s="61" t="s">
        <v>0</v>
      </c>
      <c r="H3" s="61" t="s">
        <v>1</v>
      </c>
      <c r="I3" s="62" t="s">
        <v>0</v>
      </c>
      <c r="J3" s="62" t="s">
        <v>1</v>
      </c>
      <c r="K3" s="63" t="s">
        <v>0</v>
      </c>
      <c r="L3" s="64" t="s">
        <v>1</v>
      </c>
      <c r="M3" s="110" t="s">
        <v>0</v>
      </c>
      <c r="N3" s="104" t="s">
        <v>1</v>
      </c>
      <c r="O3" s="104" t="s">
        <v>48</v>
      </c>
    </row>
    <row r="4" spans="1:15" ht="16.5" customHeight="1" x14ac:dyDescent="0.2">
      <c r="A4" s="5" t="s">
        <v>25</v>
      </c>
      <c r="B4" s="65" t="s">
        <v>2</v>
      </c>
      <c r="C4" s="66">
        <v>336232.56772487581</v>
      </c>
      <c r="D4" s="66">
        <v>185390.01476100885</v>
      </c>
      <c r="E4" s="67">
        <v>4467539.8561066678</v>
      </c>
      <c r="F4" s="67">
        <v>2153465.2390311654</v>
      </c>
      <c r="G4" s="68">
        <v>221001.76207641017</v>
      </c>
      <c r="H4" s="68">
        <v>81902.109495599041</v>
      </c>
      <c r="I4" s="69">
        <v>32658.425977389186</v>
      </c>
      <c r="J4" s="69">
        <v>13795.523611338833</v>
      </c>
      <c r="K4" s="70">
        <v>943206.26108980144</v>
      </c>
      <c r="L4" s="71">
        <v>974017.01344481343</v>
      </c>
      <c r="M4" s="111">
        <f>SUM(C4,E4,G4,I4,K4)</f>
        <v>6000638.8729751455</v>
      </c>
      <c r="N4" s="105">
        <f>SUM(D4,F4,H4,J4,L4)</f>
        <v>3408569.9003439252</v>
      </c>
      <c r="O4" s="179">
        <f>M4+N4</f>
        <v>9409208.7733190712</v>
      </c>
    </row>
    <row r="5" spans="1:15" ht="16.5" customHeight="1" x14ac:dyDescent="0.2">
      <c r="A5" s="2" t="s">
        <v>26</v>
      </c>
      <c r="B5" s="72" t="s">
        <v>3</v>
      </c>
      <c r="C5" s="66">
        <v>3030.7998987637188</v>
      </c>
      <c r="D5" s="66">
        <v>0</v>
      </c>
      <c r="E5" s="67"/>
      <c r="F5" s="67"/>
      <c r="G5" s="68">
        <v>20055.919032784426</v>
      </c>
      <c r="H5" s="68">
        <v>2183.3892654792799</v>
      </c>
      <c r="I5" s="69">
        <v>345.67594909586427</v>
      </c>
      <c r="J5" s="69">
        <v>0</v>
      </c>
      <c r="K5" s="70"/>
      <c r="L5" s="71"/>
      <c r="M5" s="111">
        <f t="shared" ref="M5:N21" si="0">SUM(C5,E5,G5,I5,K5)</f>
        <v>23432.394880644009</v>
      </c>
      <c r="N5" s="105">
        <f t="shared" si="0"/>
        <v>2183.3892654792799</v>
      </c>
      <c r="O5" s="179">
        <f t="shared" ref="O5:O22" si="1">M5+N5</f>
        <v>25615.784146123289</v>
      </c>
    </row>
    <row r="6" spans="1:15" ht="16.5" customHeight="1" x14ac:dyDescent="0.2">
      <c r="A6" s="2" t="s">
        <v>27</v>
      </c>
      <c r="B6" s="72" t="s">
        <v>4</v>
      </c>
      <c r="C6" s="66">
        <v>83979.66755463212</v>
      </c>
      <c r="D6" s="66">
        <v>60236.119492110847</v>
      </c>
      <c r="E6" s="67"/>
      <c r="F6" s="67"/>
      <c r="G6" s="68">
        <v>416762.82292056375</v>
      </c>
      <c r="H6" s="68">
        <v>640260.20542097616</v>
      </c>
      <c r="I6" s="69">
        <v>30350.7267444758</v>
      </c>
      <c r="J6" s="69">
        <v>13050.580692244521</v>
      </c>
      <c r="K6" s="70">
        <v>19004.237455939205</v>
      </c>
      <c r="L6" s="71">
        <v>76709.80959808956</v>
      </c>
      <c r="M6" s="111">
        <f t="shared" si="0"/>
        <v>550097.45467561088</v>
      </c>
      <c r="N6" s="105">
        <f t="shared" si="0"/>
        <v>790256.71520342107</v>
      </c>
      <c r="O6" s="179">
        <f t="shared" si="1"/>
        <v>1340354.1698790318</v>
      </c>
    </row>
    <row r="7" spans="1:15" ht="16.5" customHeight="1" x14ac:dyDescent="0.2">
      <c r="A7" s="2" t="s">
        <v>28</v>
      </c>
      <c r="B7" s="72" t="s">
        <v>5</v>
      </c>
      <c r="C7" s="66"/>
      <c r="D7" s="66"/>
      <c r="E7" s="67"/>
      <c r="F7" s="67"/>
      <c r="G7" s="68">
        <v>1161.0114557659333</v>
      </c>
      <c r="H7" s="68">
        <v>0</v>
      </c>
      <c r="I7" s="69"/>
      <c r="J7" s="69"/>
      <c r="K7" s="70"/>
      <c r="L7" s="71"/>
      <c r="M7" s="111">
        <f t="shared" si="0"/>
        <v>1161.0114557659333</v>
      </c>
      <c r="N7" s="105">
        <f t="shared" si="0"/>
        <v>0</v>
      </c>
      <c r="O7" s="179">
        <f t="shared" si="1"/>
        <v>1161.0114557659333</v>
      </c>
    </row>
    <row r="8" spans="1:15" ht="16.5" customHeight="1" x14ac:dyDescent="0.2">
      <c r="A8" s="2" t="s">
        <v>29</v>
      </c>
      <c r="B8" s="72" t="s">
        <v>6</v>
      </c>
      <c r="C8" s="66">
        <v>2219.4454639640999</v>
      </c>
      <c r="D8" s="66">
        <v>0</v>
      </c>
      <c r="E8" s="67"/>
      <c r="F8" s="67"/>
      <c r="G8" s="68">
        <v>3334.9716431902143</v>
      </c>
      <c r="H8" s="68">
        <v>5439.6052104255914</v>
      </c>
      <c r="I8" s="69"/>
      <c r="J8" s="69"/>
      <c r="K8" s="70">
        <v>0</v>
      </c>
      <c r="L8" s="71">
        <v>485.31199957556504</v>
      </c>
      <c r="M8" s="111">
        <f t="shared" si="0"/>
        <v>5554.4171071543142</v>
      </c>
      <c r="N8" s="105">
        <f t="shared" si="0"/>
        <v>5924.9172100011565</v>
      </c>
      <c r="O8" s="179">
        <f t="shared" si="1"/>
        <v>11479.33431715547</v>
      </c>
    </row>
    <row r="9" spans="1:15" ht="16.5" customHeight="1" x14ac:dyDescent="0.2">
      <c r="A9" s="2" t="s">
        <v>30</v>
      </c>
      <c r="B9" s="72" t="s">
        <v>7</v>
      </c>
      <c r="C9" s="66">
        <v>145824.96345657617</v>
      </c>
      <c r="D9" s="66">
        <v>1419.1515513630163</v>
      </c>
      <c r="E9" s="67"/>
      <c r="F9" s="67"/>
      <c r="G9" s="68">
        <v>194964.69790382715</v>
      </c>
      <c r="H9" s="68">
        <v>5110.5047816794631</v>
      </c>
      <c r="I9" s="69">
        <v>16163.062320150251</v>
      </c>
      <c r="J9" s="69">
        <v>0</v>
      </c>
      <c r="K9" s="70">
        <v>2797.7158712258129</v>
      </c>
      <c r="L9" s="71">
        <v>1125.918720565051</v>
      </c>
      <c r="M9" s="111">
        <f t="shared" si="0"/>
        <v>359750.43955177936</v>
      </c>
      <c r="N9" s="105">
        <f t="shared" si="0"/>
        <v>7655.5750536075302</v>
      </c>
      <c r="O9" s="179">
        <f t="shared" si="1"/>
        <v>367406.01460538688</v>
      </c>
    </row>
    <row r="10" spans="1:15" ht="16.5" customHeight="1" x14ac:dyDescent="0.2">
      <c r="A10" s="2" t="s">
        <v>31</v>
      </c>
      <c r="B10" s="72" t="s">
        <v>8</v>
      </c>
      <c r="C10" s="66">
        <v>81663.008141022685</v>
      </c>
      <c r="D10" s="66">
        <v>216849.0674998227</v>
      </c>
      <c r="E10" s="67"/>
      <c r="F10" s="67"/>
      <c r="G10" s="68">
        <v>395881.04558649339</v>
      </c>
      <c r="H10" s="68">
        <v>1555605.2768690626</v>
      </c>
      <c r="I10" s="69">
        <v>17170.32601874389</v>
      </c>
      <c r="J10" s="69">
        <v>18198.951837423963</v>
      </c>
      <c r="K10" s="70">
        <v>17468.667525842982</v>
      </c>
      <c r="L10" s="71">
        <v>82210.157417801034</v>
      </c>
      <c r="M10" s="111">
        <f t="shared" si="0"/>
        <v>512183.04727210297</v>
      </c>
      <c r="N10" s="105">
        <f t="shared" si="0"/>
        <v>1872863.4536241102</v>
      </c>
      <c r="O10" s="179">
        <f t="shared" si="1"/>
        <v>2385046.5008962131</v>
      </c>
    </row>
    <row r="11" spans="1:15" ht="16.5" customHeight="1" x14ac:dyDescent="0.2">
      <c r="A11" s="2" t="s">
        <v>32</v>
      </c>
      <c r="B11" s="72" t="s">
        <v>9</v>
      </c>
      <c r="C11" s="66">
        <v>0</v>
      </c>
      <c r="D11" s="66">
        <v>0</v>
      </c>
      <c r="E11" s="67"/>
      <c r="F11" s="67"/>
      <c r="G11" s="68">
        <v>15171.959631690894</v>
      </c>
      <c r="H11" s="68">
        <v>362295.91174714715</v>
      </c>
      <c r="I11" s="69">
        <v>0</v>
      </c>
      <c r="J11" s="69">
        <v>7718.7767764907121</v>
      </c>
      <c r="K11" s="70">
        <v>4221.3852552167118</v>
      </c>
      <c r="L11" s="71">
        <v>22295.06290393163</v>
      </c>
      <c r="M11" s="111">
        <f t="shared" si="0"/>
        <v>19393.344886907606</v>
      </c>
      <c r="N11" s="105">
        <f t="shared" si="0"/>
        <v>392309.75142756954</v>
      </c>
      <c r="O11" s="179">
        <f t="shared" si="1"/>
        <v>411703.09631447715</v>
      </c>
    </row>
    <row r="12" spans="1:15" ht="16.5" customHeight="1" x14ac:dyDescent="0.2">
      <c r="A12" s="2" t="s">
        <v>33</v>
      </c>
      <c r="B12" s="72" t="s">
        <v>10</v>
      </c>
      <c r="C12" s="66">
        <v>157691.51055720475</v>
      </c>
      <c r="D12" s="66">
        <v>5888.7139922003598</v>
      </c>
      <c r="E12" s="67"/>
      <c r="F12" s="67"/>
      <c r="G12" s="68">
        <v>163182.83971489401</v>
      </c>
      <c r="H12" s="68">
        <v>0</v>
      </c>
      <c r="I12" s="69">
        <v>1454.7894213171626</v>
      </c>
      <c r="J12" s="69">
        <v>0</v>
      </c>
      <c r="K12" s="70">
        <v>4722.800985041893</v>
      </c>
      <c r="L12" s="71">
        <v>0</v>
      </c>
      <c r="M12" s="111">
        <f t="shared" si="0"/>
        <v>327051.94067845785</v>
      </c>
      <c r="N12" s="105">
        <f t="shared" si="0"/>
        <v>5888.7139922003598</v>
      </c>
      <c r="O12" s="179">
        <f t="shared" si="1"/>
        <v>332940.65467065823</v>
      </c>
    </row>
    <row r="13" spans="1:15" ht="16.5" customHeight="1" x14ac:dyDescent="0.2">
      <c r="A13" s="2" t="s">
        <v>34</v>
      </c>
      <c r="B13" s="72" t="s">
        <v>11</v>
      </c>
      <c r="C13" s="66">
        <v>56330.964494066706</v>
      </c>
      <c r="D13" s="66">
        <v>16851.281725132852</v>
      </c>
      <c r="E13" s="67"/>
      <c r="F13" s="67"/>
      <c r="G13" s="68">
        <v>25729.428076689583</v>
      </c>
      <c r="H13" s="68">
        <v>3333.7210096009535</v>
      </c>
      <c r="I13" s="69">
        <v>2021.2597546696693</v>
      </c>
      <c r="J13" s="69">
        <v>0</v>
      </c>
      <c r="K13" s="70"/>
      <c r="L13" s="71"/>
      <c r="M13" s="111">
        <f t="shared" si="0"/>
        <v>84081.652325425952</v>
      </c>
      <c r="N13" s="105">
        <f t="shared" si="0"/>
        <v>20185.002734733807</v>
      </c>
      <c r="O13" s="179">
        <f t="shared" si="1"/>
        <v>104266.65506015976</v>
      </c>
    </row>
    <row r="14" spans="1:15" ht="16.5" customHeight="1" x14ac:dyDescent="0.2">
      <c r="A14" s="2" t="s">
        <v>35</v>
      </c>
      <c r="B14" s="72" t="s">
        <v>12</v>
      </c>
      <c r="C14" s="66">
        <v>95216.669482593643</v>
      </c>
      <c r="D14" s="66">
        <v>23275.289004185866</v>
      </c>
      <c r="E14" s="67"/>
      <c r="F14" s="67"/>
      <c r="G14" s="68">
        <v>12317.129416911224</v>
      </c>
      <c r="H14" s="68">
        <v>685.27641983677483</v>
      </c>
      <c r="I14" s="69"/>
      <c r="J14" s="69"/>
      <c r="K14" s="70"/>
      <c r="L14" s="71"/>
      <c r="M14" s="111">
        <f t="shared" si="0"/>
        <v>107533.79889950487</v>
      </c>
      <c r="N14" s="105">
        <f t="shared" si="0"/>
        <v>23960.565424022639</v>
      </c>
      <c r="O14" s="179">
        <f t="shared" si="1"/>
        <v>131494.36432352749</v>
      </c>
    </row>
    <row r="15" spans="1:15" ht="16.5" customHeight="1" x14ac:dyDescent="0.2">
      <c r="A15" s="2" t="s">
        <v>36</v>
      </c>
      <c r="B15" s="72" t="s">
        <v>13</v>
      </c>
      <c r="C15" s="66">
        <v>84598.774020698751</v>
      </c>
      <c r="D15" s="66">
        <v>108484.13191267059</v>
      </c>
      <c r="E15" s="67"/>
      <c r="F15" s="67"/>
      <c r="G15" s="68">
        <v>2085.7308185662964</v>
      </c>
      <c r="H15" s="68">
        <v>0</v>
      </c>
      <c r="I15" s="69"/>
      <c r="J15" s="69"/>
      <c r="K15" s="70">
        <v>1202.0317424791508</v>
      </c>
      <c r="L15" s="71">
        <v>0</v>
      </c>
      <c r="M15" s="111">
        <f t="shared" si="0"/>
        <v>87886.536581744207</v>
      </c>
      <c r="N15" s="105">
        <f t="shared" si="0"/>
        <v>108484.13191267059</v>
      </c>
      <c r="O15" s="179">
        <f t="shared" si="1"/>
        <v>196370.6684944148</v>
      </c>
    </row>
    <row r="16" spans="1:15" ht="16.5" customHeight="1" x14ac:dyDescent="0.2">
      <c r="A16" s="2" t="s">
        <v>37</v>
      </c>
      <c r="B16" s="72" t="s">
        <v>14</v>
      </c>
      <c r="C16" s="66"/>
      <c r="D16" s="66"/>
      <c r="E16" s="67"/>
      <c r="F16" s="67"/>
      <c r="G16" s="68">
        <v>16117.191530418104</v>
      </c>
      <c r="H16" s="68">
        <v>2613.6226068866449</v>
      </c>
      <c r="I16" s="69"/>
      <c r="J16" s="69"/>
      <c r="K16" s="70"/>
      <c r="L16" s="71"/>
      <c r="M16" s="111">
        <f t="shared" si="0"/>
        <v>16117.191530418104</v>
      </c>
      <c r="N16" s="105">
        <f t="shared" si="0"/>
        <v>2613.6226068866449</v>
      </c>
      <c r="O16" s="179">
        <f t="shared" si="1"/>
        <v>18730.814137304747</v>
      </c>
    </row>
    <row r="17" spans="1:15" ht="16.5" customHeight="1" x14ac:dyDescent="0.2">
      <c r="A17" s="2" t="s">
        <v>38</v>
      </c>
      <c r="B17" s="72" t="s">
        <v>15</v>
      </c>
      <c r="C17" s="66">
        <v>331128.73777586501</v>
      </c>
      <c r="D17" s="66">
        <v>238556.17756123433</v>
      </c>
      <c r="E17" s="67"/>
      <c r="F17" s="67"/>
      <c r="G17" s="68">
        <v>129376.73289675135</v>
      </c>
      <c r="H17" s="68">
        <v>119132.33099370578</v>
      </c>
      <c r="I17" s="69">
        <v>34906.737450634115</v>
      </c>
      <c r="J17" s="69">
        <v>21596.368346903677</v>
      </c>
      <c r="K17" s="70">
        <v>6801.189129302762</v>
      </c>
      <c r="L17" s="71">
        <v>21383.982320737239</v>
      </c>
      <c r="M17" s="111">
        <f t="shared" si="0"/>
        <v>502213.39725255326</v>
      </c>
      <c r="N17" s="105">
        <f t="shared" si="0"/>
        <v>400668.85922258103</v>
      </c>
      <c r="O17" s="179">
        <f t="shared" si="1"/>
        <v>902882.25647513429</v>
      </c>
    </row>
    <row r="18" spans="1:15" ht="16.5" customHeight="1" x14ac:dyDescent="0.2">
      <c r="A18" s="2" t="s">
        <v>39</v>
      </c>
      <c r="B18" s="72" t="s">
        <v>16</v>
      </c>
      <c r="C18" s="66">
        <v>26088.655837525843</v>
      </c>
      <c r="D18" s="66">
        <v>4376.0080975315941</v>
      </c>
      <c r="E18" s="67"/>
      <c r="F18" s="67"/>
      <c r="G18" s="68">
        <v>19129.912405319443</v>
      </c>
      <c r="H18" s="68">
        <v>5215.990150863714</v>
      </c>
      <c r="I18" s="69">
        <v>338.3489502506136</v>
      </c>
      <c r="J18" s="69">
        <v>0</v>
      </c>
      <c r="K18" s="70">
        <v>818.89965255101924</v>
      </c>
      <c r="L18" s="71">
        <v>0</v>
      </c>
      <c r="M18" s="111">
        <f t="shared" si="0"/>
        <v>46375.816845646914</v>
      </c>
      <c r="N18" s="105">
        <f t="shared" si="0"/>
        <v>9591.9982483953081</v>
      </c>
      <c r="O18" s="179">
        <f t="shared" si="1"/>
        <v>55967.81509404222</v>
      </c>
    </row>
    <row r="19" spans="1:15" ht="16.5" customHeight="1" x14ac:dyDescent="0.2">
      <c r="A19" s="2" t="s">
        <v>40</v>
      </c>
      <c r="B19" s="72" t="s">
        <v>17</v>
      </c>
      <c r="C19" s="66">
        <v>237906.1600467891</v>
      </c>
      <c r="D19" s="66">
        <v>348305.8095329529</v>
      </c>
      <c r="E19" s="67"/>
      <c r="F19" s="67"/>
      <c r="G19" s="68">
        <v>59486.537528861547</v>
      </c>
      <c r="H19" s="68">
        <v>38089.724967722992</v>
      </c>
      <c r="I19" s="69">
        <v>854.9193849653218</v>
      </c>
      <c r="J19" s="69">
        <v>1095.144327135692</v>
      </c>
      <c r="K19" s="70">
        <v>10662.141598464104</v>
      </c>
      <c r="L19" s="71">
        <v>3733.1095623874012</v>
      </c>
      <c r="M19" s="111">
        <f t="shared" si="0"/>
        <v>308909.75855908007</v>
      </c>
      <c r="N19" s="105">
        <f t="shared" si="0"/>
        <v>391223.78839019901</v>
      </c>
      <c r="O19" s="179">
        <f t="shared" si="1"/>
        <v>700133.54694927903</v>
      </c>
    </row>
    <row r="20" spans="1:15" ht="16.5" customHeight="1" x14ac:dyDescent="0.2">
      <c r="A20" s="2" t="s">
        <v>41</v>
      </c>
      <c r="B20" s="72" t="s">
        <v>18</v>
      </c>
      <c r="C20" s="66">
        <v>92270.336708178962</v>
      </c>
      <c r="D20" s="66">
        <v>199453.37423765703</v>
      </c>
      <c r="E20" s="67"/>
      <c r="F20" s="67"/>
      <c r="G20" s="68">
        <v>18924.162028327628</v>
      </c>
      <c r="H20" s="68">
        <v>14197.566695021842</v>
      </c>
      <c r="I20" s="69">
        <v>1213.6770830959249</v>
      </c>
      <c r="J20" s="69">
        <v>934.47795552876892</v>
      </c>
      <c r="K20" s="70">
        <v>1339.4679483790514</v>
      </c>
      <c r="L20" s="71">
        <v>40262.227522981251</v>
      </c>
      <c r="M20" s="111">
        <f t="shared" si="0"/>
        <v>113747.64376798157</v>
      </c>
      <c r="N20" s="105">
        <f t="shared" si="0"/>
        <v>254847.64641118888</v>
      </c>
      <c r="O20" s="179">
        <f t="shared" si="1"/>
        <v>368595.29017917044</v>
      </c>
    </row>
    <row r="21" spans="1:15" ht="16.5" customHeight="1" x14ac:dyDescent="0.2">
      <c r="A21" s="6" t="s">
        <v>42</v>
      </c>
      <c r="B21" s="73" t="s">
        <v>19</v>
      </c>
      <c r="C21" s="66">
        <v>389335.68213296938</v>
      </c>
      <c r="D21" s="66">
        <v>246722.89385650243</v>
      </c>
      <c r="E21" s="67"/>
      <c r="F21" s="67"/>
      <c r="G21" s="68">
        <v>187915.19653501717</v>
      </c>
      <c r="H21" s="68">
        <v>244221.91869272554</v>
      </c>
      <c r="I21" s="69">
        <v>12171.711204812331</v>
      </c>
      <c r="J21" s="69">
        <v>5631.781443302656</v>
      </c>
      <c r="K21" s="70">
        <v>71703.176005082612</v>
      </c>
      <c r="L21" s="71">
        <v>108011.6638643676</v>
      </c>
      <c r="M21" s="111">
        <f t="shared" si="0"/>
        <v>661125.76587788132</v>
      </c>
      <c r="N21" s="105">
        <f t="shared" si="0"/>
        <v>604588.25785689824</v>
      </c>
      <c r="O21" s="179">
        <f t="shared" si="1"/>
        <v>1265714.0237347796</v>
      </c>
    </row>
    <row r="22" spans="1:15" ht="23.25" customHeight="1" thickBot="1" x14ac:dyDescent="0.25">
      <c r="A22" s="3"/>
      <c r="B22" s="4" t="s">
        <v>43</v>
      </c>
      <c r="C22" s="74">
        <f>SUM(C4:C21)</f>
        <v>2123517.9432957266</v>
      </c>
      <c r="D22" s="74">
        <f>SUM(D4:D21)</f>
        <v>1655808.0332243734</v>
      </c>
      <c r="E22" s="75">
        <f>SUM(E4:E21)</f>
        <v>4467539.8561066678</v>
      </c>
      <c r="F22" s="75">
        <f>SUM(F4:F21)</f>
        <v>2153465.2390311654</v>
      </c>
      <c r="G22" s="76">
        <f>SUM(G4:G21)</f>
        <v>1902599.0512024823</v>
      </c>
      <c r="H22" s="76">
        <f>SUM(H4:H21)</f>
        <v>3080287.1543267337</v>
      </c>
      <c r="I22" s="77">
        <f>SUM(I4:I21)</f>
        <v>149649.66025960015</v>
      </c>
      <c r="J22" s="77">
        <f>SUM(J4:J21)</f>
        <v>82021.604990368811</v>
      </c>
      <c r="K22" s="78">
        <f>SUM(K4:K21)</f>
        <v>1083947.9742593267</v>
      </c>
      <c r="L22" s="79">
        <f>SUM(L4:L21)</f>
        <v>1330234.25735525</v>
      </c>
      <c r="M22" s="112">
        <f>SUM(M4:M21)</f>
        <v>9727254.4851238038</v>
      </c>
      <c r="N22" s="113">
        <f>SUM(N4:N21)</f>
        <v>8301816.2889278894</v>
      </c>
      <c r="O22" s="179">
        <f t="shared" si="1"/>
        <v>18029070.774051692</v>
      </c>
    </row>
    <row r="23" spans="1:15" ht="16.5" customHeight="1" x14ac:dyDescent="0.2">
      <c r="N23" s="14"/>
    </row>
    <row r="24" spans="1:15" ht="16.5" customHeight="1" thickBot="1" x14ac:dyDescent="0.25">
      <c r="A24" s="80" t="s">
        <v>50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115"/>
      <c r="N24" s="115"/>
    </row>
    <row r="25" spans="1:15" ht="16.5" customHeight="1" thickBot="1" x14ac:dyDescent="0.25">
      <c r="A25" s="23"/>
      <c r="B25" s="47" t="s">
        <v>44</v>
      </c>
      <c r="C25" s="48" t="s">
        <v>22</v>
      </c>
      <c r="D25" s="49"/>
      <c r="E25" s="50" t="s">
        <v>23</v>
      </c>
      <c r="F25" s="51"/>
      <c r="G25" s="52" t="s">
        <v>24</v>
      </c>
      <c r="H25" s="53"/>
      <c r="I25" s="54" t="s">
        <v>20</v>
      </c>
      <c r="J25" s="55"/>
      <c r="K25" s="56" t="s">
        <v>21</v>
      </c>
      <c r="L25" s="57"/>
      <c r="M25" s="120" t="s">
        <v>43</v>
      </c>
      <c r="N25" s="121"/>
    </row>
    <row r="26" spans="1:15" ht="16.5" customHeight="1" thickBot="1" x14ac:dyDescent="0.25">
      <c r="A26" s="24"/>
      <c r="B26" s="58"/>
      <c r="C26" s="35" t="s">
        <v>47</v>
      </c>
      <c r="D26" s="37"/>
      <c r="E26" s="35" t="s">
        <v>47</v>
      </c>
      <c r="F26" s="37"/>
      <c r="G26" s="35" t="s">
        <v>47</v>
      </c>
      <c r="H26" s="37"/>
      <c r="I26" s="35" t="s">
        <v>47</v>
      </c>
      <c r="J26" s="37"/>
      <c r="K26" s="35" t="s">
        <v>47</v>
      </c>
      <c r="L26" s="36"/>
      <c r="M26" s="122" t="s">
        <v>47</v>
      </c>
      <c r="N26" s="123"/>
    </row>
    <row r="27" spans="1:15" ht="16.5" customHeight="1" x14ac:dyDescent="0.2">
      <c r="A27" s="5" t="s">
        <v>25</v>
      </c>
      <c r="B27" s="65" t="s">
        <v>2</v>
      </c>
      <c r="C27" s="40">
        <v>336232.56772487581</v>
      </c>
      <c r="D27" s="127"/>
      <c r="E27" s="39">
        <v>4467539.8561066678</v>
      </c>
      <c r="F27" s="39"/>
      <c r="G27" s="39">
        <v>221001.76207641017</v>
      </c>
      <c r="H27" s="39"/>
      <c r="I27" s="39">
        <v>32658.425977389186</v>
      </c>
      <c r="J27" s="39"/>
      <c r="K27" s="39">
        <v>943206.26108980144</v>
      </c>
      <c r="L27" s="39"/>
      <c r="M27" s="118">
        <v>6000638.8729751455</v>
      </c>
      <c r="N27" s="119"/>
    </row>
    <row r="28" spans="1:15" ht="16.5" customHeight="1" x14ac:dyDescent="0.2">
      <c r="A28" s="2" t="s">
        <v>26</v>
      </c>
      <c r="B28" s="72" t="s">
        <v>3</v>
      </c>
      <c r="C28" s="40">
        <v>3030.7998987637188</v>
      </c>
      <c r="D28" s="127"/>
      <c r="E28" s="39">
        <v>0</v>
      </c>
      <c r="F28" s="39"/>
      <c r="G28" s="39">
        <v>20055.919032784426</v>
      </c>
      <c r="H28" s="39"/>
      <c r="I28" s="39">
        <v>345.67594909586427</v>
      </c>
      <c r="J28" s="39"/>
      <c r="K28" s="39">
        <v>0</v>
      </c>
      <c r="L28" s="39"/>
      <c r="M28" s="118">
        <v>23432.394880644009</v>
      </c>
      <c r="N28" s="119"/>
    </row>
    <row r="29" spans="1:15" ht="16.5" customHeight="1" x14ac:dyDescent="0.2">
      <c r="A29" s="2" t="s">
        <v>27</v>
      </c>
      <c r="B29" s="72" t="s">
        <v>4</v>
      </c>
      <c r="C29" s="40">
        <v>83979.66755463212</v>
      </c>
      <c r="D29" s="127"/>
      <c r="E29" s="39">
        <v>0</v>
      </c>
      <c r="F29" s="39"/>
      <c r="G29" s="39">
        <v>416762.82292056375</v>
      </c>
      <c r="H29" s="39"/>
      <c r="I29" s="39">
        <v>30350.7267444758</v>
      </c>
      <c r="J29" s="39"/>
      <c r="K29" s="39">
        <v>19004.237455939205</v>
      </c>
      <c r="L29" s="39"/>
      <c r="M29" s="118">
        <v>550097.45467561088</v>
      </c>
      <c r="N29" s="119"/>
    </row>
    <row r="30" spans="1:15" ht="16.5" customHeight="1" x14ac:dyDescent="0.2">
      <c r="A30" s="2" t="s">
        <v>28</v>
      </c>
      <c r="B30" s="72" t="s">
        <v>5</v>
      </c>
      <c r="C30" s="40">
        <v>0</v>
      </c>
      <c r="D30" s="127"/>
      <c r="E30" s="39">
        <v>0</v>
      </c>
      <c r="F30" s="39"/>
      <c r="G30" s="39">
        <v>1161.0114557659333</v>
      </c>
      <c r="H30" s="39"/>
      <c r="I30" s="39">
        <v>0</v>
      </c>
      <c r="J30" s="39"/>
      <c r="K30" s="39">
        <v>0</v>
      </c>
      <c r="L30" s="39"/>
      <c r="M30" s="118">
        <v>1161.0114557659333</v>
      </c>
      <c r="N30" s="119"/>
    </row>
    <row r="31" spans="1:15" ht="16.5" customHeight="1" x14ac:dyDescent="0.2">
      <c r="A31" s="2" t="s">
        <v>29</v>
      </c>
      <c r="B31" s="72" t="s">
        <v>6</v>
      </c>
      <c r="C31" s="40">
        <v>2219.4454639640999</v>
      </c>
      <c r="D31" s="127"/>
      <c r="E31" s="39">
        <v>0</v>
      </c>
      <c r="F31" s="39"/>
      <c r="G31" s="39">
        <v>3334.9716431902143</v>
      </c>
      <c r="H31" s="39"/>
      <c r="I31" s="39">
        <v>0</v>
      </c>
      <c r="J31" s="39"/>
      <c r="K31" s="39">
        <v>0</v>
      </c>
      <c r="L31" s="39"/>
      <c r="M31" s="118">
        <v>5554.4171071543142</v>
      </c>
      <c r="N31" s="119"/>
    </row>
    <row r="32" spans="1:15" ht="16.5" customHeight="1" x14ac:dyDescent="0.2">
      <c r="A32" s="2" t="s">
        <v>30</v>
      </c>
      <c r="B32" s="72" t="s">
        <v>7</v>
      </c>
      <c r="C32" s="40">
        <v>145824.96345657617</v>
      </c>
      <c r="D32" s="127"/>
      <c r="E32" s="39">
        <v>0</v>
      </c>
      <c r="F32" s="39"/>
      <c r="G32" s="39">
        <v>194964.69790382715</v>
      </c>
      <c r="H32" s="39"/>
      <c r="I32" s="39">
        <v>16163.062320150251</v>
      </c>
      <c r="J32" s="39"/>
      <c r="K32" s="39">
        <v>2797.7158712258129</v>
      </c>
      <c r="L32" s="39"/>
      <c r="M32" s="118">
        <v>359750.43955177936</v>
      </c>
      <c r="N32" s="119"/>
    </row>
    <row r="33" spans="1:14" ht="16.5" customHeight="1" x14ac:dyDescent="0.2">
      <c r="A33" s="2" t="s">
        <v>31</v>
      </c>
      <c r="B33" s="72" t="s">
        <v>8</v>
      </c>
      <c r="C33" s="40">
        <v>81663.008141022685</v>
      </c>
      <c r="D33" s="127"/>
      <c r="E33" s="39">
        <v>0</v>
      </c>
      <c r="F33" s="39"/>
      <c r="G33" s="39">
        <v>395881.04558649339</v>
      </c>
      <c r="H33" s="39"/>
      <c r="I33" s="39">
        <v>17170.32601874389</v>
      </c>
      <c r="J33" s="39"/>
      <c r="K33" s="39">
        <v>17468.667525842982</v>
      </c>
      <c r="L33" s="39"/>
      <c r="M33" s="118">
        <v>512183.04727210297</v>
      </c>
      <c r="N33" s="119"/>
    </row>
    <row r="34" spans="1:14" ht="16.5" customHeight="1" x14ac:dyDescent="0.2">
      <c r="A34" s="2" t="s">
        <v>32</v>
      </c>
      <c r="B34" s="72" t="s">
        <v>9</v>
      </c>
      <c r="C34" s="40">
        <v>0</v>
      </c>
      <c r="D34" s="127"/>
      <c r="E34" s="39">
        <v>0</v>
      </c>
      <c r="F34" s="39"/>
      <c r="G34" s="39">
        <v>15171.959631690894</v>
      </c>
      <c r="H34" s="39"/>
      <c r="I34" s="39">
        <v>0</v>
      </c>
      <c r="J34" s="39"/>
      <c r="K34" s="39">
        <v>4221.3852552167118</v>
      </c>
      <c r="L34" s="39"/>
      <c r="M34" s="118">
        <v>19393.344886907606</v>
      </c>
      <c r="N34" s="119"/>
    </row>
    <row r="35" spans="1:14" ht="16.5" customHeight="1" x14ac:dyDescent="0.2">
      <c r="A35" s="2" t="s">
        <v>33</v>
      </c>
      <c r="B35" s="72" t="s">
        <v>10</v>
      </c>
      <c r="C35" s="40">
        <v>157691.51055720475</v>
      </c>
      <c r="D35" s="127"/>
      <c r="E35" s="39">
        <v>0</v>
      </c>
      <c r="F35" s="39"/>
      <c r="G35" s="39">
        <v>163182.83971489401</v>
      </c>
      <c r="H35" s="39"/>
      <c r="I35" s="39">
        <v>1454.7894213171626</v>
      </c>
      <c r="J35" s="39"/>
      <c r="K35" s="39">
        <v>4722.800985041893</v>
      </c>
      <c r="L35" s="39"/>
      <c r="M35" s="118">
        <v>327051.94067845785</v>
      </c>
      <c r="N35" s="119"/>
    </row>
    <row r="36" spans="1:14" ht="16.5" customHeight="1" x14ac:dyDescent="0.2">
      <c r="A36" s="2" t="s">
        <v>34</v>
      </c>
      <c r="B36" s="72" t="s">
        <v>11</v>
      </c>
      <c r="C36" s="40">
        <v>56330.964494066706</v>
      </c>
      <c r="D36" s="127"/>
      <c r="E36" s="39">
        <v>0</v>
      </c>
      <c r="F36" s="39"/>
      <c r="G36" s="39">
        <v>25729.428076689583</v>
      </c>
      <c r="H36" s="39"/>
      <c r="I36" s="39">
        <v>2021.2597546696693</v>
      </c>
      <c r="J36" s="39"/>
      <c r="K36" s="39">
        <v>0</v>
      </c>
      <c r="L36" s="39"/>
      <c r="M36" s="118">
        <v>84081.652325425952</v>
      </c>
      <c r="N36" s="119"/>
    </row>
    <row r="37" spans="1:14" ht="16.5" customHeight="1" x14ac:dyDescent="0.2">
      <c r="A37" s="2" t="s">
        <v>35</v>
      </c>
      <c r="B37" s="72" t="s">
        <v>12</v>
      </c>
      <c r="C37" s="40">
        <v>95216.669482593643</v>
      </c>
      <c r="D37" s="127"/>
      <c r="E37" s="39">
        <v>0</v>
      </c>
      <c r="F37" s="39"/>
      <c r="G37" s="39">
        <v>12317.129416911224</v>
      </c>
      <c r="H37" s="39"/>
      <c r="I37" s="39">
        <v>0</v>
      </c>
      <c r="J37" s="39"/>
      <c r="K37" s="39">
        <v>0</v>
      </c>
      <c r="L37" s="39"/>
      <c r="M37" s="118">
        <v>107533.79889950487</v>
      </c>
      <c r="N37" s="119"/>
    </row>
    <row r="38" spans="1:14" ht="16.5" customHeight="1" x14ac:dyDescent="0.2">
      <c r="A38" s="2" t="s">
        <v>36</v>
      </c>
      <c r="B38" s="72" t="s">
        <v>13</v>
      </c>
      <c r="C38" s="40">
        <v>84598.774020698751</v>
      </c>
      <c r="D38" s="127"/>
      <c r="E38" s="39">
        <v>0</v>
      </c>
      <c r="F38" s="39"/>
      <c r="G38" s="39">
        <v>2085.7308185662964</v>
      </c>
      <c r="H38" s="39"/>
      <c r="I38" s="39">
        <v>0</v>
      </c>
      <c r="J38" s="39"/>
      <c r="K38" s="39">
        <v>1202.0317424791508</v>
      </c>
      <c r="L38" s="39"/>
      <c r="M38" s="118">
        <v>87886.536581744207</v>
      </c>
      <c r="N38" s="119"/>
    </row>
    <row r="39" spans="1:14" ht="16.5" customHeight="1" x14ac:dyDescent="0.2">
      <c r="A39" s="2" t="s">
        <v>37</v>
      </c>
      <c r="B39" s="72" t="s">
        <v>14</v>
      </c>
      <c r="C39" s="40">
        <v>0</v>
      </c>
      <c r="D39" s="127"/>
      <c r="E39" s="39">
        <v>0</v>
      </c>
      <c r="F39" s="39"/>
      <c r="G39" s="39">
        <v>16117.191530418104</v>
      </c>
      <c r="H39" s="39"/>
      <c r="I39" s="39">
        <v>0</v>
      </c>
      <c r="J39" s="39"/>
      <c r="K39" s="39">
        <v>0</v>
      </c>
      <c r="L39" s="39"/>
      <c r="M39" s="118">
        <v>16117.191530418104</v>
      </c>
      <c r="N39" s="119"/>
    </row>
    <row r="40" spans="1:14" ht="16.5" customHeight="1" x14ac:dyDescent="0.2">
      <c r="A40" s="2" t="s">
        <v>38</v>
      </c>
      <c r="B40" s="72" t="s">
        <v>15</v>
      </c>
      <c r="C40" s="40">
        <v>331128.73777586501</v>
      </c>
      <c r="D40" s="127"/>
      <c r="E40" s="39">
        <v>0</v>
      </c>
      <c r="F40" s="39"/>
      <c r="G40" s="39">
        <v>129376.73289675135</v>
      </c>
      <c r="H40" s="39"/>
      <c r="I40" s="39">
        <v>34906.737450634115</v>
      </c>
      <c r="J40" s="39"/>
      <c r="K40" s="39">
        <v>6801.189129302762</v>
      </c>
      <c r="L40" s="39"/>
      <c r="M40" s="118">
        <v>502213.39725255326</v>
      </c>
      <c r="N40" s="119"/>
    </row>
    <row r="41" spans="1:14" ht="16.5" customHeight="1" x14ac:dyDescent="0.2">
      <c r="A41" s="2" t="s">
        <v>39</v>
      </c>
      <c r="B41" s="72" t="s">
        <v>16</v>
      </c>
      <c r="C41" s="40">
        <v>26088.655837525843</v>
      </c>
      <c r="D41" s="127"/>
      <c r="E41" s="39">
        <v>0</v>
      </c>
      <c r="F41" s="39"/>
      <c r="G41" s="39">
        <v>19129.912405319443</v>
      </c>
      <c r="H41" s="39"/>
      <c r="I41" s="39">
        <v>338.3489502506136</v>
      </c>
      <c r="J41" s="39"/>
      <c r="K41" s="39">
        <v>818.89965255101924</v>
      </c>
      <c r="L41" s="39"/>
      <c r="M41" s="118">
        <v>46375.816845646914</v>
      </c>
      <c r="N41" s="119"/>
    </row>
    <row r="42" spans="1:14" ht="16.5" customHeight="1" x14ac:dyDescent="0.2">
      <c r="A42" s="2" t="s">
        <v>40</v>
      </c>
      <c r="B42" s="72" t="s">
        <v>17</v>
      </c>
      <c r="C42" s="40">
        <v>237906.1600467891</v>
      </c>
      <c r="D42" s="127"/>
      <c r="E42" s="39">
        <v>0</v>
      </c>
      <c r="F42" s="39"/>
      <c r="G42" s="39">
        <v>59486.537528861547</v>
      </c>
      <c r="H42" s="39"/>
      <c r="I42" s="39">
        <v>854.9193849653218</v>
      </c>
      <c r="J42" s="39"/>
      <c r="K42" s="39">
        <v>10662.141598464104</v>
      </c>
      <c r="L42" s="39"/>
      <c r="M42" s="118">
        <v>308909.75855908007</v>
      </c>
      <c r="N42" s="119"/>
    </row>
    <row r="43" spans="1:14" ht="16.5" customHeight="1" x14ac:dyDescent="0.2">
      <c r="A43" s="2" t="s">
        <v>41</v>
      </c>
      <c r="B43" s="72" t="s">
        <v>18</v>
      </c>
      <c r="C43" s="40">
        <v>92270.336708178962</v>
      </c>
      <c r="D43" s="127"/>
      <c r="E43" s="39">
        <v>0</v>
      </c>
      <c r="F43" s="39"/>
      <c r="G43" s="39">
        <v>18924.162028327628</v>
      </c>
      <c r="H43" s="39"/>
      <c r="I43" s="39">
        <v>1213.6770830959249</v>
      </c>
      <c r="J43" s="39"/>
      <c r="K43" s="39">
        <v>1339.4679483790514</v>
      </c>
      <c r="L43" s="39"/>
      <c r="M43" s="118">
        <v>113747.64376798157</v>
      </c>
      <c r="N43" s="119"/>
    </row>
    <row r="44" spans="1:14" ht="16.5" customHeight="1" x14ac:dyDescent="0.2">
      <c r="A44" s="6" t="s">
        <v>42</v>
      </c>
      <c r="B44" s="73" t="s">
        <v>19</v>
      </c>
      <c r="C44" s="128">
        <v>389335.68213296938</v>
      </c>
      <c r="D44" s="129"/>
      <c r="E44" s="39">
        <v>0</v>
      </c>
      <c r="F44" s="39"/>
      <c r="G44" s="39">
        <v>187915.19653501717</v>
      </c>
      <c r="H44" s="39"/>
      <c r="I44" s="39">
        <v>12171.711204812331</v>
      </c>
      <c r="J44" s="39"/>
      <c r="K44" s="39">
        <v>71703.176005082612</v>
      </c>
      <c r="L44" s="39"/>
      <c r="M44" s="118">
        <v>661125.76587788132</v>
      </c>
      <c r="N44" s="119"/>
    </row>
    <row r="45" spans="1:14" ht="16.5" customHeight="1" thickBot="1" x14ac:dyDescent="0.25">
      <c r="A45" s="3"/>
      <c r="B45" s="4" t="s">
        <v>43</v>
      </c>
      <c r="C45" s="82">
        <v>2123517.9432957266</v>
      </c>
      <c r="D45" s="84"/>
      <c r="E45" s="82">
        <v>4467539.8561066678</v>
      </c>
      <c r="F45" s="83"/>
      <c r="G45" s="82">
        <v>1902599.0512024823</v>
      </c>
      <c r="H45" s="83"/>
      <c r="I45" s="82">
        <v>149649.66025960015</v>
      </c>
      <c r="J45" s="83"/>
      <c r="K45" s="82">
        <v>1083947.9742593267</v>
      </c>
      <c r="L45" s="83"/>
      <c r="M45" s="116">
        <v>9727254.4851238038</v>
      </c>
      <c r="N45" s="117"/>
    </row>
    <row r="47" spans="1:14" ht="16.5" customHeight="1" thickBot="1" x14ac:dyDescent="0.25">
      <c r="A47" s="32" t="s">
        <v>51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46"/>
      <c r="N47" s="46"/>
    </row>
    <row r="48" spans="1:14" ht="16.5" customHeight="1" thickBot="1" x14ac:dyDescent="0.25">
      <c r="A48" s="23"/>
      <c r="B48" s="47" t="s">
        <v>44</v>
      </c>
      <c r="C48" s="48" t="s">
        <v>22</v>
      </c>
      <c r="D48" s="49"/>
      <c r="E48" s="50" t="s">
        <v>23</v>
      </c>
      <c r="F48" s="51"/>
      <c r="G48" s="52" t="s">
        <v>24</v>
      </c>
      <c r="H48" s="53"/>
      <c r="I48" s="54" t="s">
        <v>20</v>
      </c>
      <c r="J48" s="55"/>
      <c r="K48" s="56" t="s">
        <v>21</v>
      </c>
      <c r="L48" s="57"/>
      <c r="M48" s="120" t="s">
        <v>43</v>
      </c>
      <c r="N48" s="121"/>
    </row>
    <row r="49" spans="1:14" ht="16.5" customHeight="1" thickBot="1" x14ac:dyDescent="0.25">
      <c r="A49" s="24"/>
      <c r="B49" s="58"/>
      <c r="C49" s="40" t="s">
        <v>1</v>
      </c>
      <c r="D49" s="39"/>
      <c r="E49" s="40" t="s">
        <v>1</v>
      </c>
      <c r="F49" s="39"/>
      <c r="G49" s="40" t="s">
        <v>1</v>
      </c>
      <c r="H49" s="39"/>
      <c r="I49" s="40" t="s">
        <v>1</v>
      </c>
      <c r="J49" s="39"/>
      <c r="K49" s="40" t="s">
        <v>1</v>
      </c>
      <c r="L49" s="39"/>
      <c r="M49" s="125" t="s">
        <v>1</v>
      </c>
      <c r="N49" s="126"/>
    </row>
    <row r="50" spans="1:14" ht="16.5" customHeight="1" x14ac:dyDescent="0.2">
      <c r="A50" s="5" t="s">
        <v>25</v>
      </c>
      <c r="B50" s="65" t="s">
        <v>2</v>
      </c>
      <c r="C50" s="40">
        <v>185390.01476100885</v>
      </c>
      <c r="D50" s="39"/>
      <c r="E50" s="40">
        <v>2153465.2390311654</v>
      </c>
      <c r="F50" s="39"/>
      <c r="G50" s="40">
        <v>81902.109495599041</v>
      </c>
      <c r="H50" s="39"/>
      <c r="I50" s="40">
        <v>13795.523611338833</v>
      </c>
      <c r="J50" s="39"/>
      <c r="K50" s="40">
        <v>974017.01344481343</v>
      </c>
      <c r="L50" s="39"/>
      <c r="M50" s="118">
        <v>3408569.9003439252</v>
      </c>
      <c r="N50" s="119"/>
    </row>
    <row r="51" spans="1:14" ht="16.5" customHeight="1" x14ac:dyDescent="0.2">
      <c r="A51" s="2" t="s">
        <v>26</v>
      </c>
      <c r="B51" s="72" t="s">
        <v>3</v>
      </c>
      <c r="C51" s="40">
        <v>0</v>
      </c>
      <c r="D51" s="39"/>
      <c r="E51" s="40">
        <v>0</v>
      </c>
      <c r="F51" s="39"/>
      <c r="G51" s="40">
        <v>2183.3892654792799</v>
      </c>
      <c r="H51" s="39"/>
      <c r="I51" s="40">
        <v>0</v>
      </c>
      <c r="J51" s="39"/>
      <c r="K51" s="40">
        <v>0</v>
      </c>
      <c r="L51" s="39"/>
      <c r="M51" s="118">
        <v>2183.3892654792799</v>
      </c>
      <c r="N51" s="119"/>
    </row>
    <row r="52" spans="1:14" ht="16.5" customHeight="1" x14ac:dyDescent="0.2">
      <c r="A52" s="2" t="s">
        <v>27</v>
      </c>
      <c r="B52" s="72" t="s">
        <v>4</v>
      </c>
      <c r="C52" s="40">
        <v>60236.119492110847</v>
      </c>
      <c r="D52" s="39"/>
      <c r="E52" s="40">
        <v>0</v>
      </c>
      <c r="F52" s="39"/>
      <c r="G52" s="40">
        <v>640260.20542097616</v>
      </c>
      <c r="H52" s="39"/>
      <c r="I52" s="40">
        <v>13050.580692244521</v>
      </c>
      <c r="J52" s="39"/>
      <c r="K52" s="40">
        <v>76709.80959808956</v>
      </c>
      <c r="L52" s="39"/>
      <c r="M52" s="118">
        <v>790256.71520342107</v>
      </c>
      <c r="N52" s="119"/>
    </row>
    <row r="53" spans="1:14" ht="16.5" customHeight="1" x14ac:dyDescent="0.2">
      <c r="A53" s="2" t="s">
        <v>28</v>
      </c>
      <c r="B53" s="72" t="s">
        <v>5</v>
      </c>
      <c r="C53" s="40">
        <v>0</v>
      </c>
      <c r="D53" s="39"/>
      <c r="E53" s="40">
        <v>0</v>
      </c>
      <c r="F53" s="39"/>
      <c r="G53" s="40">
        <v>0</v>
      </c>
      <c r="H53" s="39"/>
      <c r="I53" s="40">
        <v>0</v>
      </c>
      <c r="J53" s="39"/>
      <c r="K53" s="40">
        <v>0</v>
      </c>
      <c r="L53" s="39"/>
      <c r="M53" s="118">
        <v>0</v>
      </c>
      <c r="N53" s="119"/>
    </row>
    <row r="54" spans="1:14" ht="16.5" customHeight="1" x14ac:dyDescent="0.2">
      <c r="A54" s="2" t="s">
        <v>29</v>
      </c>
      <c r="B54" s="72" t="s">
        <v>6</v>
      </c>
      <c r="C54" s="40">
        <v>0</v>
      </c>
      <c r="D54" s="39"/>
      <c r="E54" s="40">
        <v>0</v>
      </c>
      <c r="F54" s="39"/>
      <c r="G54" s="40">
        <v>5439.6052104255914</v>
      </c>
      <c r="H54" s="39"/>
      <c r="I54" s="40">
        <v>0</v>
      </c>
      <c r="J54" s="39"/>
      <c r="K54" s="40">
        <v>485.31199957556504</v>
      </c>
      <c r="L54" s="39"/>
      <c r="M54" s="118">
        <v>5924.9172100011565</v>
      </c>
      <c r="N54" s="119"/>
    </row>
    <row r="55" spans="1:14" ht="16.5" customHeight="1" x14ac:dyDescent="0.2">
      <c r="A55" s="2" t="s">
        <v>30</v>
      </c>
      <c r="B55" s="72" t="s">
        <v>7</v>
      </c>
      <c r="C55" s="40">
        <v>1419.1515513630163</v>
      </c>
      <c r="D55" s="39"/>
      <c r="E55" s="40">
        <v>0</v>
      </c>
      <c r="F55" s="39"/>
      <c r="G55" s="40">
        <v>5110.5047816794631</v>
      </c>
      <c r="H55" s="39"/>
      <c r="I55" s="40">
        <v>0</v>
      </c>
      <c r="J55" s="39"/>
      <c r="K55" s="40">
        <v>1125.918720565051</v>
      </c>
      <c r="L55" s="39"/>
      <c r="M55" s="118">
        <v>7655.5750536075302</v>
      </c>
      <c r="N55" s="119"/>
    </row>
    <row r="56" spans="1:14" ht="16.5" customHeight="1" x14ac:dyDescent="0.2">
      <c r="A56" s="2" t="s">
        <v>31</v>
      </c>
      <c r="B56" s="72" t="s">
        <v>8</v>
      </c>
      <c r="C56" s="40">
        <v>216849.0674998227</v>
      </c>
      <c r="D56" s="39"/>
      <c r="E56" s="40">
        <v>0</v>
      </c>
      <c r="F56" s="39"/>
      <c r="G56" s="40">
        <v>1555605.2768690626</v>
      </c>
      <c r="H56" s="39"/>
      <c r="I56" s="40">
        <v>18198.951837423963</v>
      </c>
      <c r="J56" s="39"/>
      <c r="K56" s="40">
        <v>82210.157417801034</v>
      </c>
      <c r="L56" s="39"/>
      <c r="M56" s="118">
        <v>1872863.4536241102</v>
      </c>
      <c r="N56" s="119"/>
    </row>
    <row r="57" spans="1:14" ht="16.5" customHeight="1" x14ac:dyDescent="0.2">
      <c r="A57" s="2" t="s">
        <v>32</v>
      </c>
      <c r="B57" s="72" t="s">
        <v>9</v>
      </c>
      <c r="C57" s="40">
        <v>0</v>
      </c>
      <c r="D57" s="39"/>
      <c r="E57" s="40">
        <v>0</v>
      </c>
      <c r="F57" s="39"/>
      <c r="G57" s="40">
        <v>362295.91174714715</v>
      </c>
      <c r="H57" s="39"/>
      <c r="I57" s="40">
        <v>7718.7767764907121</v>
      </c>
      <c r="J57" s="39"/>
      <c r="K57" s="40">
        <v>22295.06290393163</v>
      </c>
      <c r="L57" s="39"/>
      <c r="M57" s="118">
        <v>392309.75142756954</v>
      </c>
      <c r="N57" s="119"/>
    </row>
    <row r="58" spans="1:14" ht="16.5" customHeight="1" x14ac:dyDescent="0.2">
      <c r="A58" s="2" t="s">
        <v>33</v>
      </c>
      <c r="B58" s="72" t="s">
        <v>10</v>
      </c>
      <c r="C58" s="40">
        <v>5888.7139922003598</v>
      </c>
      <c r="D58" s="39"/>
      <c r="E58" s="40">
        <v>0</v>
      </c>
      <c r="F58" s="39"/>
      <c r="G58" s="40">
        <v>0</v>
      </c>
      <c r="H58" s="39"/>
      <c r="I58" s="40">
        <v>0</v>
      </c>
      <c r="J58" s="39"/>
      <c r="K58" s="40">
        <v>0</v>
      </c>
      <c r="L58" s="39"/>
      <c r="M58" s="118">
        <v>5888.7139922003598</v>
      </c>
      <c r="N58" s="119"/>
    </row>
    <row r="59" spans="1:14" ht="16.5" customHeight="1" x14ac:dyDescent="0.2">
      <c r="A59" s="2" t="s">
        <v>34</v>
      </c>
      <c r="B59" s="72" t="s">
        <v>11</v>
      </c>
      <c r="C59" s="40">
        <v>16851.281725132852</v>
      </c>
      <c r="D59" s="39"/>
      <c r="E59" s="40">
        <v>0</v>
      </c>
      <c r="F59" s="39"/>
      <c r="G59" s="40">
        <v>3333.7210096009535</v>
      </c>
      <c r="H59" s="39"/>
      <c r="I59" s="40">
        <v>0</v>
      </c>
      <c r="J59" s="39"/>
      <c r="K59" s="40">
        <v>0</v>
      </c>
      <c r="L59" s="39"/>
      <c r="M59" s="118">
        <v>20185.002734733807</v>
      </c>
      <c r="N59" s="119"/>
    </row>
    <row r="60" spans="1:14" ht="16.5" customHeight="1" x14ac:dyDescent="0.2">
      <c r="A60" s="2" t="s">
        <v>35</v>
      </c>
      <c r="B60" s="72" t="s">
        <v>12</v>
      </c>
      <c r="C60" s="40">
        <v>23275.289004185866</v>
      </c>
      <c r="D60" s="39"/>
      <c r="E60" s="40">
        <v>0</v>
      </c>
      <c r="F60" s="39"/>
      <c r="G60" s="40">
        <v>685.27641983677483</v>
      </c>
      <c r="H60" s="39"/>
      <c r="I60" s="40">
        <v>0</v>
      </c>
      <c r="J60" s="39"/>
      <c r="K60" s="40">
        <v>0</v>
      </c>
      <c r="L60" s="39"/>
      <c r="M60" s="118">
        <v>23960.565424022639</v>
      </c>
      <c r="N60" s="119"/>
    </row>
    <row r="61" spans="1:14" ht="16.5" customHeight="1" x14ac:dyDescent="0.2">
      <c r="A61" s="2" t="s">
        <v>36</v>
      </c>
      <c r="B61" s="72" t="s">
        <v>13</v>
      </c>
      <c r="C61" s="40">
        <v>108484.13191267059</v>
      </c>
      <c r="D61" s="39"/>
      <c r="E61" s="40">
        <v>0</v>
      </c>
      <c r="F61" s="39"/>
      <c r="G61" s="40">
        <v>0</v>
      </c>
      <c r="H61" s="39"/>
      <c r="I61" s="40">
        <v>0</v>
      </c>
      <c r="J61" s="39"/>
      <c r="K61" s="40">
        <v>0</v>
      </c>
      <c r="L61" s="39"/>
      <c r="M61" s="118">
        <v>108484.13191267059</v>
      </c>
      <c r="N61" s="119"/>
    </row>
    <row r="62" spans="1:14" ht="16.5" customHeight="1" x14ac:dyDescent="0.2">
      <c r="A62" s="2" t="s">
        <v>37</v>
      </c>
      <c r="B62" s="72" t="s">
        <v>14</v>
      </c>
      <c r="C62" s="40">
        <v>0</v>
      </c>
      <c r="D62" s="39"/>
      <c r="E62" s="40">
        <v>0</v>
      </c>
      <c r="F62" s="39"/>
      <c r="G62" s="40">
        <v>2613.6226068866449</v>
      </c>
      <c r="H62" s="39"/>
      <c r="I62" s="40">
        <v>0</v>
      </c>
      <c r="J62" s="39"/>
      <c r="K62" s="40">
        <v>0</v>
      </c>
      <c r="L62" s="39"/>
      <c r="M62" s="118">
        <v>2613.6226068866449</v>
      </c>
      <c r="N62" s="119"/>
    </row>
    <row r="63" spans="1:14" ht="23.25" customHeight="1" x14ac:dyDescent="0.2">
      <c r="A63" s="2" t="s">
        <v>38</v>
      </c>
      <c r="B63" s="72" t="s">
        <v>15</v>
      </c>
      <c r="C63" s="40">
        <v>238556.17756123433</v>
      </c>
      <c r="D63" s="39"/>
      <c r="E63" s="40">
        <v>0</v>
      </c>
      <c r="F63" s="39"/>
      <c r="G63" s="40">
        <v>119132.33099370578</v>
      </c>
      <c r="H63" s="39"/>
      <c r="I63" s="40">
        <v>21596.368346903677</v>
      </c>
      <c r="J63" s="39"/>
      <c r="K63" s="40">
        <v>21383.982320737239</v>
      </c>
      <c r="L63" s="39"/>
      <c r="M63" s="118">
        <v>400668.85922258103</v>
      </c>
      <c r="N63" s="119"/>
    </row>
    <row r="64" spans="1:14" ht="33.75" customHeight="1" x14ac:dyDescent="0.2">
      <c r="A64" s="2" t="s">
        <v>39</v>
      </c>
      <c r="B64" s="72" t="s">
        <v>16</v>
      </c>
      <c r="C64" s="40">
        <v>4376.0080975315941</v>
      </c>
      <c r="D64" s="39"/>
      <c r="E64" s="40">
        <v>0</v>
      </c>
      <c r="F64" s="39"/>
      <c r="G64" s="40">
        <v>5215.990150863714</v>
      </c>
      <c r="H64" s="39"/>
      <c r="I64" s="40">
        <v>0</v>
      </c>
      <c r="J64" s="39"/>
      <c r="K64" s="40">
        <v>0</v>
      </c>
      <c r="L64" s="39"/>
      <c r="M64" s="118">
        <v>9591.9982483953081</v>
      </c>
      <c r="N64" s="119"/>
    </row>
    <row r="65" spans="1:15" ht="16.5" customHeight="1" x14ac:dyDescent="0.2">
      <c r="A65" s="2" t="s">
        <v>40</v>
      </c>
      <c r="B65" s="72" t="s">
        <v>17</v>
      </c>
      <c r="C65" s="40">
        <v>348305.8095329529</v>
      </c>
      <c r="D65" s="39"/>
      <c r="E65" s="40">
        <v>0</v>
      </c>
      <c r="F65" s="39"/>
      <c r="G65" s="40">
        <v>38089.724967722992</v>
      </c>
      <c r="H65" s="39"/>
      <c r="I65" s="40">
        <v>1095.144327135692</v>
      </c>
      <c r="J65" s="39"/>
      <c r="K65" s="40">
        <v>3733.1095623874012</v>
      </c>
      <c r="L65" s="39"/>
      <c r="M65" s="118">
        <v>391223.78839019901</v>
      </c>
      <c r="N65" s="119"/>
    </row>
    <row r="66" spans="1:15" ht="16.5" customHeight="1" x14ac:dyDescent="0.2">
      <c r="A66" s="2" t="s">
        <v>41</v>
      </c>
      <c r="B66" s="72" t="s">
        <v>18</v>
      </c>
      <c r="C66" s="40">
        <v>199453.37423765703</v>
      </c>
      <c r="D66" s="39"/>
      <c r="E66" s="40">
        <v>0</v>
      </c>
      <c r="F66" s="39"/>
      <c r="G66" s="40">
        <v>14197.566695021842</v>
      </c>
      <c r="H66" s="39"/>
      <c r="I66" s="40">
        <v>934.47795552876892</v>
      </c>
      <c r="J66" s="39"/>
      <c r="K66" s="40">
        <v>40262.227522981251</v>
      </c>
      <c r="L66" s="39"/>
      <c r="M66" s="118">
        <v>254847.64641118888</v>
      </c>
      <c r="N66" s="119"/>
    </row>
    <row r="67" spans="1:15" ht="16.5" customHeight="1" x14ac:dyDescent="0.2">
      <c r="A67" s="2" t="s">
        <v>42</v>
      </c>
      <c r="B67" s="72" t="s">
        <v>19</v>
      </c>
      <c r="C67" s="40">
        <v>246722.89385650243</v>
      </c>
      <c r="D67" s="39"/>
      <c r="E67" s="40">
        <v>0</v>
      </c>
      <c r="F67" s="39"/>
      <c r="G67" s="40">
        <v>244221.91869272554</v>
      </c>
      <c r="H67" s="39"/>
      <c r="I67" s="40">
        <v>5631.781443302656</v>
      </c>
      <c r="J67" s="39"/>
      <c r="K67" s="40">
        <v>108011.6638643676</v>
      </c>
      <c r="L67" s="39"/>
      <c r="M67" s="118">
        <v>604588.25785689824</v>
      </c>
      <c r="N67" s="119"/>
    </row>
    <row r="68" spans="1:15" s="103" customFormat="1" ht="16.5" customHeight="1" thickBot="1" x14ac:dyDescent="0.25">
      <c r="A68" s="98"/>
      <c r="B68" s="99" t="s">
        <v>43</v>
      </c>
      <c r="C68" s="100">
        <f>SUM(C50:D67)</f>
        <v>1655808.0332243734</v>
      </c>
      <c r="D68" s="101"/>
      <c r="E68" s="100">
        <f t="shared" ref="E68:N68" si="2">SUM(E50:F67)</f>
        <v>2153465.2390311654</v>
      </c>
      <c r="F68" s="101"/>
      <c r="G68" s="100">
        <f t="shared" ref="G68:N68" si="3">SUM(G50:H67)</f>
        <v>3080287.1543267337</v>
      </c>
      <c r="H68" s="101"/>
      <c r="I68" s="100">
        <f t="shared" ref="I68:N68" si="4">SUM(I50:J67)</f>
        <v>82021.604990368811</v>
      </c>
      <c r="J68" s="101"/>
      <c r="K68" s="100">
        <f t="shared" ref="K68:N68" si="5">SUM(K50:L67)</f>
        <v>1330234.25735525</v>
      </c>
      <c r="L68" s="124"/>
      <c r="M68" s="116">
        <f t="shared" ref="M68:N68" si="6">SUM(M50:N67)</f>
        <v>8301816.2889278894</v>
      </c>
      <c r="N68" s="117"/>
      <c r="O68" s="102"/>
    </row>
    <row r="69" spans="1:15" ht="16.5" customHeight="1" thickTop="1" x14ac:dyDescent="0.2">
      <c r="A69" s="96"/>
      <c r="B69" s="97"/>
      <c r="C69" s="42"/>
      <c r="D69" s="38"/>
      <c r="E69" s="42"/>
      <c r="F69" s="38"/>
      <c r="G69" s="42"/>
      <c r="H69" s="38"/>
      <c r="I69" s="42"/>
      <c r="J69" s="38"/>
      <c r="K69" s="42"/>
      <c r="L69" s="38"/>
      <c r="M69" s="42"/>
      <c r="N69" s="38"/>
    </row>
    <row r="70" spans="1:15" ht="16.5" customHeight="1" x14ac:dyDescent="0.2">
      <c r="A70" s="96"/>
      <c r="B70" s="97"/>
      <c r="C70" s="42"/>
      <c r="D70" s="38"/>
      <c r="E70" s="42"/>
      <c r="F70" s="38"/>
      <c r="G70" s="42"/>
      <c r="H70" s="38"/>
      <c r="I70" s="42"/>
      <c r="J70" s="38"/>
      <c r="K70" s="42"/>
      <c r="L70" s="38"/>
      <c r="M70" s="42"/>
      <c r="N70" s="38"/>
    </row>
    <row r="71" spans="1:15" ht="16.5" customHeight="1" x14ac:dyDescent="0.2">
      <c r="A71" s="146" t="s">
        <v>52</v>
      </c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</row>
    <row r="72" spans="1:15" ht="27.75" customHeight="1" x14ac:dyDescent="0.2">
      <c r="A72" s="147"/>
      <c r="B72" s="148" t="s">
        <v>44</v>
      </c>
      <c r="C72" s="149" t="s">
        <v>22</v>
      </c>
      <c r="D72" s="150"/>
      <c r="E72" s="151" t="s">
        <v>23</v>
      </c>
      <c r="F72" s="152"/>
      <c r="G72" s="153" t="s">
        <v>24</v>
      </c>
      <c r="H72" s="154"/>
      <c r="I72" s="155" t="s">
        <v>20</v>
      </c>
      <c r="J72" s="156"/>
      <c r="K72" s="157" t="s">
        <v>21</v>
      </c>
      <c r="L72" s="158"/>
      <c r="M72" s="159" t="s">
        <v>43</v>
      </c>
      <c r="N72" s="159"/>
    </row>
    <row r="73" spans="1:15" ht="26.25" customHeight="1" x14ac:dyDescent="0.2">
      <c r="A73" s="160"/>
      <c r="B73" s="161"/>
      <c r="C73" s="162" t="s">
        <v>0</v>
      </c>
      <c r="D73" s="162" t="s">
        <v>1</v>
      </c>
      <c r="E73" s="163" t="s">
        <v>0</v>
      </c>
      <c r="F73" s="163" t="s">
        <v>1</v>
      </c>
      <c r="G73" s="164" t="s">
        <v>0</v>
      </c>
      <c r="H73" s="164" t="s">
        <v>1</v>
      </c>
      <c r="I73" s="165" t="s">
        <v>0</v>
      </c>
      <c r="J73" s="165" t="s">
        <v>1</v>
      </c>
      <c r="K73" s="166" t="s">
        <v>0</v>
      </c>
      <c r="L73" s="166" t="s">
        <v>1</v>
      </c>
      <c r="M73" s="167" t="s">
        <v>0</v>
      </c>
      <c r="N73" s="167" t="s">
        <v>1</v>
      </c>
    </row>
    <row r="74" spans="1:15" ht="16.5" customHeight="1" x14ac:dyDescent="0.2">
      <c r="A74" s="168" t="s">
        <v>25</v>
      </c>
      <c r="B74" s="169" t="s">
        <v>2</v>
      </c>
      <c r="C74" s="170">
        <v>15.833752136939264</v>
      </c>
      <c r="D74" s="170">
        <v>11.196347103111755</v>
      </c>
      <c r="E74" s="171">
        <v>100</v>
      </c>
      <c r="F74" s="171">
        <v>100</v>
      </c>
      <c r="G74" s="172">
        <v>11.615782207855746</v>
      </c>
      <c r="H74" s="172">
        <v>2.6589115037718161</v>
      </c>
      <c r="I74" s="173">
        <v>21.823254339993817</v>
      </c>
      <c r="J74" s="173">
        <v>16.819377788277539</v>
      </c>
      <c r="K74" s="174">
        <v>87.015823959106939</v>
      </c>
      <c r="L74" s="174">
        <v>73.221465171205125</v>
      </c>
      <c r="M74" s="175">
        <v>61.688926532683105</v>
      </c>
      <c r="N74" s="175">
        <v>41.058122484472776</v>
      </c>
    </row>
    <row r="75" spans="1:15" ht="16.5" customHeight="1" x14ac:dyDescent="0.2">
      <c r="A75" s="176" t="s">
        <v>26</v>
      </c>
      <c r="B75" s="177" t="s">
        <v>3</v>
      </c>
      <c r="C75" s="170">
        <v>0.14272541978429809</v>
      </c>
      <c r="D75" s="170">
        <v>0</v>
      </c>
      <c r="E75" s="171"/>
      <c r="F75" s="171"/>
      <c r="G75" s="172">
        <v>1.0541327149358488</v>
      </c>
      <c r="H75" s="172">
        <v>7.088265334004254E-2</v>
      </c>
      <c r="I75" s="173">
        <v>0.23099013288517564</v>
      </c>
      <c r="J75" s="173">
        <v>0</v>
      </c>
      <c r="K75" s="174">
        <v>0</v>
      </c>
      <c r="L75" s="174">
        <v>0</v>
      </c>
      <c r="M75" s="175">
        <v>0.24089423091047846</v>
      </c>
      <c r="N75" s="175">
        <v>2.6300139505511105E-2</v>
      </c>
    </row>
    <row r="76" spans="1:15" ht="16.5" customHeight="1" x14ac:dyDescent="0.2">
      <c r="A76" s="176" t="s">
        <v>27</v>
      </c>
      <c r="B76" s="177" t="s">
        <v>4</v>
      </c>
      <c r="C76" s="170">
        <v>3.9547425450191689</v>
      </c>
      <c r="D76" s="170">
        <v>3.6378685381065812</v>
      </c>
      <c r="E76" s="171"/>
      <c r="F76" s="171"/>
      <c r="G76" s="172">
        <v>21.90492120014256</v>
      </c>
      <c r="H76" s="172">
        <v>20.785731113465605</v>
      </c>
      <c r="I76" s="173">
        <v>20.281186533818925</v>
      </c>
      <c r="J76" s="173">
        <v>15.911150109507068</v>
      </c>
      <c r="K76" s="174">
        <v>1.7532425824149911</v>
      </c>
      <c r="L76" s="174">
        <v>5.7666391595268909</v>
      </c>
      <c r="M76" s="175">
        <v>5.6552180835495998</v>
      </c>
      <c r="N76" s="175">
        <v>9.5190821827433645</v>
      </c>
    </row>
    <row r="77" spans="1:15" ht="16.5" customHeight="1" x14ac:dyDescent="0.2">
      <c r="A77" s="2" t="s">
        <v>28</v>
      </c>
      <c r="B77" s="72" t="s">
        <v>5</v>
      </c>
      <c r="C77" s="15">
        <f>100*C7/C$22</f>
        <v>0</v>
      </c>
      <c r="D77" s="15">
        <f>100*D7/D$22</f>
        <v>0</v>
      </c>
      <c r="E77" s="16"/>
      <c r="F77" s="16"/>
      <c r="G77" s="17">
        <f>100*G7/G$22</f>
        <v>6.1022392239297597E-2</v>
      </c>
      <c r="H77" s="17">
        <f>100*H7/H$22</f>
        <v>0</v>
      </c>
      <c r="I77" s="18"/>
      <c r="J77" s="18"/>
      <c r="K77" s="19"/>
      <c r="L77" s="19"/>
      <c r="M77" s="20">
        <f>100*M7/M$22</f>
        <v>1.1935654171909501E-2</v>
      </c>
      <c r="N77" s="20">
        <f>100*N7/N$22</f>
        <v>0</v>
      </c>
    </row>
    <row r="78" spans="1:15" ht="16.5" customHeight="1" x14ac:dyDescent="0.2">
      <c r="A78" s="2" t="s">
        <v>29</v>
      </c>
      <c r="B78" s="72" t="s">
        <v>6</v>
      </c>
      <c r="C78" s="15">
        <f>100*C8/C$22</f>
        <v>0.10451738686603668</v>
      </c>
      <c r="D78" s="15">
        <f>100*D8/D$22</f>
        <v>0</v>
      </c>
      <c r="E78" s="16"/>
      <c r="F78" s="16"/>
      <c r="G78" s="17">
        <f>100*G8/G$22</f>
        <v>0.1752850471087139</v>
      </c>
      <c r="H78" s="17">
        <f>100*H8/H$22</f>
        <v>0.17659409457280098</v>
      </c>
      <c r="I78" s="18"/>
      <c r="J78" s="18"/>
      <c r="K78" s="19"/>
      <c r="L78" s="19"/>
      <c r="M78" s="20">
        <f>100*M8/M$22</f>
        <v>5.7101591365259934E-2</v>
      </c>
      <c r="N78" s="20">
        <f>100*N8/N$22</f>
        <v>7.1368927037125635E-2</v>
      </c>
    </row>
    <row r="79" spans="1:15" ht="16.5" customHeight="1" x14ac:dyDescent="0.2">
      <c r="A79" s="2" t="s">
        <v>30</v>
      </c>
      <c r="B79" s="72" t="s">
        <v>7</v>
      </c>
      <c r="C79" s="15">
        <f>100*C9/C$22</f>
        <v>6.8671406293960482</v>
      </c>
      <c r="D79" s="15">
        <f>100*D9/D$22</f>
        <v>8.5707492830523757E-2</v>
      </c>
      <c r="E79" s="16"/>
      <c r="F79" s="16"/>
      <c r="G79" s="17">
        <f>100*G9/G$22</f>
        <v>10.247282409849065</v>
      </c>
      <c r="H79" s="17">
        <f>100*H9/H$22</f>
        <v>0.1659100118150017</v>
      </c>
      <c r="I79" s="18">
        <f>100*I9/I$22</f>
        <v>10.800600744506788</v>
      </c>
      <c r="J79" s="18">
        <f>100*J9/J$22</f>
        <v>0</v>
      </c>
      <c r="K79" s="19">
        <f>100*K9/K$22</f>
        <v>0.25810425755327621</v>
      </c>
      <c r="L79" s="19">
        <f>100*L9/L$22</f>
        <v>8.4640634861079603E-2</v>
      </c>
      <c r="M79" s="20">
        <f>100*M9/M$22</f>
        <v>3.6983759405283063</v>
      </c>
      <c r="N79" s="20">
        <f>100*N9/N$22</f>
        <v>9.2215664466313851E-2</v>
      </c>
    </row>
    <row r="80" spans="1:15" ht="16.5" customHeight="1" x14ac:dyDescent="0.2">
      <c r="A80" s="2" t="s">
        <v>31</v>
      </c>
      <c r="B80" s="72" t="s">
        <v>8</v>
      </c>
      <c r="C80" s="15">
        <f>100*C10/C$22</f>
        <v>3.8456471912020049</v>
      </c>
      <c r="D80" s="15">
        <f>100*D10/D$22</f>
        <v>13.096268598090452</v>
      </c>
      <c r="E80" s="16"/>
      <c r="F80" s="16"/>
      <c r="G80" s="17">
        <f>100*G10/G$22</f>
        <v>20.807381635993579</v>
      </c>
      <c r="H80" s="17">
        <f>100*H10/H$22</f>
        <v>50.501956438833218</v>
      </c>
      <c r="I80" s="18">
        <f>100*I10/I$22</f>
        <v>11.47368192414082</v>
      </c>
      <c r="J80" s="18">
        <f>100*J10/J$22</f>
        <v>22.187997710555567</v>
      </c>
      <c r="K80" s="19">
        <f>100*K10/K$22</f>
        <v>1.6115780407061981</v>
      </c>
      <c r="L80" s="19">
        <f>100*L10/L$22</f>
        <v>6.1801263170931957</v>
      </c>
      <c r="M80" s="20">
        <f>100*M10/M$22</f>
        <v>5.2654430708623963</v>
      </c>
      <c r="N80" s="20">
        <f>100*N10/N$22</f>
        <v>22.559683187906039</v>
      </c>
    </row>
    <row r="81" spans="1:15" ht="16.5" customHeight="1" x14ac:dyDescent="0.2">
      <c r="A81" s="2" t="s">
        <v>32</v>
      </c>
      <c r="B81" s="72" t="s">
        <v>9</v>
      </c>
      <c r="C81" s="15"/>
      <c r="D81" s="15"/>
      <c r="E81" s="16"/>
      <c r="F81" s="16"/>
      <c r="G81" s="17">
        <f>100*G11/G$22</f>
        <v>0.79743336474923066</v>
      </c>
      <c r="H81" s="17">
        <f>100*H11/H$22</f>
        <v>11.761757706201099</v>
      </c>
      <c r="I81" s="18">
        <f>100*I11/I$22</f>
        <v>0</v>
      </c>
      <c r="J81" s="18">
        <f>100*J11/J$22</f>
        <v>9.4106629313058079</v>
      </c>
      <c r="K81" s="19">
        <f>100*K11/K$22</f>
        <v>0.38944537518982214</v>
      </c>
      <c r="L81" s="19">
        <f>100*L11/L$22</f>
        <v>1.6760253151394786</v>
      </c>
      <c r="M81" s="20">
        <f>100*M11/M$22</f>
        <v>0.19937120917897702</v>
      </c>
      <c r="N81" s="20">
        <f>100*N11/N$22</f>
        <v>4.7255894104858962</v>
      </c>
    </row>
    <row r="82" spans="1:15" ht="16.5" customHeight="1" x14ac:dyDescent="0.2">
      <c r="A82" s="2" t="s">
        <v>33</v>
      </c>
      <c r="B82" s="72" t="s">
        <v>10</v>
      </c>
      <c r="C82" s="15">
        <f>100*C12/C$22</f>
        <v>7.4259561147133768</v>
      </c>
      <c r="D82" s="15">
        <f>100*D12/D$22</f>
        <v>0.35563989750268343</v>
      </c>
      <c r="E82" s="16"/>
      <c r="F82" s="16"/>
      <c r="G82" s="17">
        <f>100*G12/G$22</f>
        <v>8.5768380685231111</v>
      </c>
      <c r="H82" s="17">
        <f>100*H12/H$22</f>
        <v>0</v>
      </c>
      <c r="I82" s="18">
        <f>100*I12/I$22</f>
        <v>0.97213011963643048</v>
      </c>
      <c r="J82" s="18">
        <f>100*J12/J$22</f>
        <v>0</v>
      </c>
      <c r="K82" s="19">
        <f>100*K12/K$22</f>
        <v>0.43570365895734375</v>
      </c>
      <c r="L82" s="19">
        <f>100*L12/L$22</f>
        <v>0</v>
      </c>
      <c r="M82" s="20">
        <f>100*M12/M$22</f>
        <v>3.3622225179636112</v>
      </c>
      <c r="N82" s="20">
        <f>100*N12/N$22</f>
        <v>7.0932839119243363E-2</v>
      </c>
    </row>
    <row r="83" spans="1:15" ht="16.5" customHeight="1" x14ac:dyDescent="0.2">
      <c r="A83" s="2" t="s">
        <v>34</v>
      </c>
      <c r="B83" s="72" t="s">
        <v>11</v>
      </c>
      <c r="C83" s="15">
        <f>100*C13/C$22</f>
        <v>2.6527190256108852</v>
      </c>
      <c r="D83" s="15">
        <f>100*D13/D$22</f>
        <v>1.0177074508038328</v>
      </c>
      <c r="E83" s="16"/>
      <c r="F83" s="16"/>
      <c r="G83" s="17">
        <f>100*G13/G$22</f>
        <v>1.352330542813424</v>
      </c>
      <c r="H83" s="17">
        <f>100*H13/H$22</f>
        <v>0.1082276048490555</v>
      </c>
      <c r="I83" s="18">
        <f>100*I13/I$22</f>
        <v>1.3506611048520598</v>
      </c>
      <c r="J83" s="18">
        <f>100*J13/J$22</f>
        <v>0</v>
      </c>
      <c r="K83" s="19"/>
      <c r="L83" s="19"/>
      <c r="M83" s="20">
        <f>100*M13/M$22</f>
        <v>0.86439243934673105</v>
      </c>
      <c r="N83" s="20">
        <f>100*N13/N$22</f>
        <v>0.24313959779686398</v>
      </c>
    </row>
    <row r="84" spans="1:15" ht="16.5" customHeight="1" x14ac:dyDescent="0.2">
      <c r="A84" s="2" t="s">
        <v>35</v>
      </c>
      <c r="B84" s="72" t="s">
        <v>12</v>
      </c>
      <c r="C84" s="15">
        <f>100*C14/C$22</f>
        <v>4.4839116986605809</v>
      </c>
      <c r="D84" s="15">
        <f>100*D14/D$22</f>
        <v>1.4056755697012555</v>
      </c>
      <c r="E84" s="16"/>
      <c r="F84" s="16"/>
      <c r="G84" s="17">
        <f>100*G14/G$22</f>
        <v>0.64738439815401683</v>
      </c>
      <c r="H84" s="17">
        <f>100*H14/H$22</f>
        <v>2.2247160264724005E-2</v>
      </c>
      <c r="I84" s="18">
        <f>100*I14/I$22</f>
        <v>0</v>
      </c>
      <c r="J84" s="18">
        <f>100*J14/J$22</f>
        <v>0</v>
      </c>
      <c r="K84" s="19"/>
      <c r="L84" s="19"/>
      <c r="M84" s="20">
        <f>100*M14/M$22</f>
        <v>1.1054897254303326</v>
      </c>
      <c r="N84" s="20">
        <f>100*N14/N$22</f>
        <v>0.28861835278117126</v>
      </c>
    </row>
    <row r="85" spans="1:15" ht="16.5" customHeight="1" x14ac:dyDescent="0.2">
      <c r="A85" s="2" t="s">
        <v>36</v>
      </c>
      <c r="B85" s="72" t="s">
        <v>13</v>
      </c>
      <c r="C85" s="15">
        <f>100*C15/C$22</f>
        <v>3.9838973005992311</v>
      </c>
      <c r="D85" s="15">
        <f>100*D15/D$22</f>
        <v>6.5517336391597425</v>
      </c>
      <c r="E85" s="16"/>
      <c r="F85" s="16"/>
      <c r="G85" s="17">
        <f>100*G15/G$22</f>
        <v>0.10962534735040844</v>
      </c>
      <c r="H85" s="17">
        <f>100*H15/H$22</f>
        <v>0</v>
      </c>
      <c r="I85" s="18">
        <f>100*I15/I$22</f>
        <v>0</v>
      </c>
      <c r="J85" s="18">
        <f>100*J15/J$22</f>
        <v>0</v>
      </c>
      <c r="K85" s="19">
        <f>100*K15/K$22</f>
        <v>0.11089385939399093</v>
      </c>
      <c r="L85" s="19">
        <f>100*L15/L$22</f>
        <v>0</v>
      </c>
      <c r="M85" s="20">
        <f>100*M15/M$22</f>
        <v>0.90350814524439405</v>
      </c>
      <c r="N85" s="20">
        <f>100*N15/N$22</f>
        <v>1.3067517774075006</v>
      </c>
    </row>
    <row r="86" spans="1:15" ht="16.5" customHeight="1" x14ac:dyDescent="0.2">
      <c r="A86" s="2" t="s">
        <v>37</v>
      </c>
      <c r="B86" s="72" t="s">
        <v>14</v>
      </c>
      <c r="C86" s="15">
        <f>100*C16/C$22</f>
        <v>0</v>
      </c>
      <c r="D86" s="15">
        <f>100*D16/D$22</f>
        <v>0</v>
      </c>
      <c r="E86" s="16"/>
      <c r="F86" s="16"/>
      <c r="G86" s="17">
        <f>100*G16/G$22</f>
        <v>0.84711445221376014</v>
      </c>
      <c r="H86" s="17">
        <f>100*H16/H$22</f>
        <v>8.4849966121353745E-2</v>
      </c>
      <c r="I86" s="18">
        <f>100*I16/I$22</f>
        <v>0</v>
      </c>
      <c r="J86" s="18">
        <f>100*J16/J$22</f>
        <v>0</v>
      </c>
      <c r="K86" s="19">
        <f>100*K16/K$22</f>
        <v>0</v>
      </c>
      <c r="L86" s="19">
        <f>100*L16/L$22</f>
        <v>0</v>
      </c>
      <c r="M86" s="20">
        <f>100*M16/M$22</f>
        <v>0.16569106478160547</v>
      </c>
      <c r="N86" s="20">
        <f>100*N16/N$22</f>
        <v>3.1482539674750773E-2</v>
      </c>
    </row>
    <row r="87" spans="1:15" ht="16.5" customHeight="1" x14ac:dyDescent="0.2">
      <c r="A87" s="2" t="s">
        <v>38</v>
      </c>
      <c r="B87" s="72" t="s">
        <v>15</v>
      </c>
      <c r="C87" s="15">
        <f>100*C17/C$22</f>
        <v>15.59340427620541</v>
      </c>
      <c r="D87" s="15">
        <f>100*D17/D$22</f>
        <v>14.407236393019017</v>
      </c>
      <c r="E87" s="16"/>
      <c r="F87" s="16"/>
      <c r="G87" s="17">
        <f>100*G17/G$22</f>
        <v>6.7999998641323067</v>
      </c>
      <c r="H87" s="17">
        <f>100*H17/H$22</f>
        <v>3.8675722432684965</v>
      </c>
      <c r="I87" s="18">
        <f>100*I17/I$22</f>
        <v>23.325637619277401</v>
      </c>
      <c r="J87" s="18">
        <f>100*J17/J$22</f>
        <v>26.330097234063611</v>
      </c>
      <c r="K87" s="19">
        <f>100*K17/K$22</f>
        <v>0.62744608512692579</v>
      </c>
      <c r="L87" s="19">
        <f>100*L17/L$22</f>
        <v>1.6075350790658876</v>
      </c>
      <c r="M87" s="20">
        <f>100*M17/M$22</f>
        <v>5.1629511494800919</v>
      </c>
      <c r="N87" s="20">
        <f>100*N17/N$22</f>
        <v>4.8262795185789891</v>
      </c>
    </row>
    <row r="88" spans="1:15" ht="16.5" customHeight="1" x14ac:dyDescent="0.2">
      <c r="A88" s="2" t="s">
        <v>39</v>
      </c>
      <c r="B88" s="72" t="s">
        <v>16</v>
      </c>
      <c r="C88" s="15">
        <f>100*C18/C$22</f>
        <v>1.2285582949695222</v>
      </c>
      <c r="D88" s="15">
        <f>100*D18/D$22</f>
        <v>0.26428233283843566</v>
      </c>
      <c r="E88" s="16"/>
      <c r="F88" s="16"/>
      <c r="G88" s="17">
        <f>100*G18/G$22</f>
        <v>1.005462101604063</v>
      </c>
      <c r="H88" s="17">
        <f>100*H18/H$22</f>
        <v>0.16933454218828459</v>
      </c>
      <c r="I88" s="18">
        <f>100*I18/I$22</f>
        <v>0.2260940316628004</v>
      </c>
      <c r="J88" s="18">
        <f>100*J18/J$22</f>
        <v>0</v>
      </c>
      <c r="K88" s="19">
        <f>100*K18/K$22</f>
        <v>7.5547874252044442E-2</v>
      </c>
      <c r="L88" s="19">
        <f>100*L18/L$22</f>
        <v>0</v>
      </c>
      <c r="M88" s="20">
        <f>100*M18/M$22</f>
        <v>0.47676162802742444</v>
      </c>
      <c r="N88" s="20">
        <f>100*N18/N$22</f>
        <v>0.11554096012926872</v>
      </c>
    </row>
    <row r="89" spans="1:15" ht="16.5" customHeight="1" x14ac:dyDescent="0.2">
      <c r="A89" s="2" t="s">
        <v>40</v>
      </c>
      <c r="B89" s="72" t="s">
        <v>17</v>
      </c>
      <c r="C89" s="15">
        <f>100*C19/C$22</f>
        <v>11.203397682505839</v>
      </c>
      <c r="D89" s="15">
        <f>100*D19/D$22</f>
        <v>21.035397977547742</v>
      </c>
      <c r="E89" s="16"/>
      <c r="F89" s="16"/>
      <c r="G89" s="17">
        <f>100*G19/G$22</f>
        <v>3.1265934612584196</v>
      </c>
      <c r="H89" s="17">
        <f>100*H19/H$22</f>
        <v>1.2365640948188923</v>
      </c>
      <c r="I89" s="18">
        <f>100*I19/I$22</f>
        <v>0.57128053848052629</v>
      </c>
      <c r="J89" s="18">
        <f>100*J19/J$22</f>
        <v>1.3351900724989307</v>
      </c>
      <c r="K89" s="19">
        <f>100*K19/K$22</f>
        <v>0.98363960740363576</v>
      </c>
      <c r="L89" s="19">
        <f>100*L19/L$22</f>
        <v>0.28063550023208006</v>
      </c>
      <c r="M89" s="20">
        <f>100*M19/M$22</f>
        <v>3.1757137538809688</v>
      </c>
      <c r="N89" s="20">
        <f>100*N19/N$22</f>
        <v>4.712508380990954</v>
      </c>
    </row>
    <row r="90" spans="1:15" ht="16.5" customHeight="1" x14ac:dyDescent="0.2">
      <c r="A90" s="2" t="s">
        <v>41</v>
      </c>
      <c r="B90" s="72" t="s">
        <v>18</v>
      </c>
      <c r="C90" s="15">
        <f>100*C20/C$22</f>
        <v>4.3451639765743746</v>
      </c>
      <c r="D90" s="15">
        <f>100*D20/D$22</f>
        <v>12.045682243083412</v>
      </c>
      <c r="E90" s="16"/>
      <c r="F90" s="16"/>
      <c r="G90" s="17">
        <f>100*G20/G$22</f>
        <v>0.99464792733745788</v>
      </c>
      <c r="H90" s="17">
        <f>100*H20/H$22</f>
        <v>0.46091698545309945</v>
      </c>
      <c r="I90" s="18">
        <f>100*I20/I$22</f>
        <v>0.8110122542146343</v>
      </c>
      <c r="J90" s="18">
        <f>100*J20/J$22</f>
        <v>1.1393070833452938</v>
      </c>
      <c r="K90" s="19">
        <f>100*K20/K$22</f>
        <v>0.12357308470402598</v>
      </c>
      <c r="L90" s="19">
        <f>100*L20/L$22</f>
        <v>3.026702048933092</v>
      </c>
      <c r="M90" s="20">
        <f>100*M20/M$22</f>
        <v>1.1693704934104419</v>
      </c>
      <c r="N90" s="20">
        <f>100*N20/N$22</f>
        <v>3.069781810892136</v>
      </c>
    </row>
    <row r="91" spans="1:15" ht="16.5" customHeight="1" thickBot="1" x14ac:dyDescent="0.25">
      <c r="A91" s="6" t="s">
        <v>42</v>
      </c>
      <c r="B91" s="72" t="s">
        <v>19</v>
      </c>
      <c r="C91" s="15">
        <f>100*C21/C$22</f>
        <v>18.334466320953968</v>
      </c>
      <c r="D91" s="15">
        <f>100*D21/D$22</f>
        <v>14.900452764204568</v>
      </c>
      <c r="E91" s="16"/>
      <c r="F91" s="16"/>
      <c r="G91" s="17">
        <f>100*G21/G$22</f>
        <v>9.8767628637389908</v>
      </c>
      <c r="H91" s="17">
        <f>100*H21/H$22</f>
        <v>7.9285438810364983</v>
      </c>
      <c r="I91" s="18">
        <f>100*I21/I$22</f>
        <v>8.1334706565306121</v>
      </c>
      <c r="J91" s="18">
        <f>100*J21/J$22</f>
        <v>6.8662170704462007</v>
      </c>
      <c r="K91" s="19">
        <f>100*K21/K$22</f>
        <v>6.6150016151908178</v>
      </c>
      <c r="L91" s="19">
        <f>100*L21/L$22</f>
        <v>8.1197475758228208</v>
      </c>
      <c r="M91" s="20">
        <f>100*M21/M$22</f>
        <v>6.7966327691843755</v>
      </c>
      <c r="N91" s="20">
        <f>100*N21/N$22</f>
        <v>7.2826022260121075</v>
      </c>
    </row>
    <row r="92" spans="1:15" ht="23.25" customHeight="1" thickBot="1" x14ac:dyDescent="0.25">
      <c r="A92" s="3"/>
      <c r="B92" s="185" t="s">
        <v>43</v>
      </c>
      <c r="C92" s="134">
        <f>SUM(C74:C91)</f>
        <v>100</v>
      </c>
      <c r="D92" s="134">
        <f t="shared" ref="D92:N92" si="7">SUM(D74:D91)</f>
        <v>100</v>
      </c>
      <c r="E92" s="134">
        <f t="shared" si="7"/>
        <v>100</v>
      </c>
      <c r="F92" s="134">
        <f t="shared" si="7"/>
        <v>100</v>
      </c>
      <c r="G92" s="134">
        <f t="shared" si="7"/>
        <v>99.999999999999986</v>
      </c>
      <c r="H92" s="134">
        <f t="shared" si="7"/>
        <v>99.999999999999972</v>
      </c>
      <c r="I92" s="134">
        <f t="shared" si="7"/>
        <v>99.999999999999972</v>
      </c>
      <c r="J92" s="134">
        <f t="shared" si="7"/>
        <v>100.00000000000003</v>
      </c>
      <c r="K92" s="134">
        <f t="shared" si="7"/>
        <v>99.999999999999986</v>
      </c>
      <c r="L92" s="134">
        <f t="shared" si="7"/>
        <v>99.963516801879649</v>
      </c>
      <c r="M92" s="134">
        <f t="shared" si="7"/>
        <v>99.999999999999986</v>
      </c>
      <c r="N92" s="184">
        <f t="shared" si="7"/>
        <v>100</v>
      </c>
      <c r="O92" s="38"/>
    </row>
    <row r="96" spans="1:15" ht="16.5" customHeight="1" x14ac:dyDescent="0.2">
      <c r="A96" s="32" t="s">
        <v>53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46"/>
      <c r="N96" s="46"/>
    </row>
    <row r="97" spans="1:15" ht="16.5" customHeight="1" x14ac:dyDescent="0.2">
      <c r="A97" s="23"/>
      <c r="B97" s="47" t="s">
        <v>44</v>
      </c>
      <c r="C97" s="48" t="s">
        <v>22</v>
      </c>
      <c r="D97" s="49"/>
      <c r="E97" s="50" t="s">
        <v>23</v>
      </c>
      <c r="F97" s="51"/>
      <c r="G97" s="52" t="s">
        <v>24</v>
      </c>
      <c r="H97" s="53"/>
      <c r="I97" s="54" t="s">
        <v>20</v>
      </c>
      <c r="J97" s="55"/>
      <c r="K97" s="56" t="s">
        <v>21</v>
      </c>
      <c r="L97" s="57"/>
      <c r="M97" s="85" t="s">
        <v>43</v>
      </c>
      <c r="N97" s="86"/>
      <c r="O97" s="87"/>
    </row>
    <row r="98" spans="1:15" ht="16.5" customHeight="1" x14ac:dyDescent="0.2">
      <c r="A98" s="24"/>
      <c r="B98" s="58"/>
      <c r="C98" s="59" t="s">
        <v>0</v>
      </c>
      <c r="D98" s="59" t="s">
        <v>1</v>
      </c>
      <c r="E98" s="60" t="s">
        <v>0</v>
      </c>
      <c r="F98" s="60" t="s">
        <v>1</v>
      </c>
      <c r="G98" s="61" t="s">
        <v>0</v>
      </c>
      <c r="H98" s="61" t="s">
        <v>1</v>
      </c>
      <c r="I98" s="62" t="s">
        <v>0</v>
      </c>
      <c r="J98" s="62" t="s">
        <v>1</v>
      </c>
      <c r="K98" s="63" t="s">
        <v>0</v>
      </c>
      <c r="L98" s="64" t="s">
        <v>1</v>
      </c>
      <c r="M98" s="88" t="s">
        <v>0</v>
      </c>
      <c r="N98" s="89" t="s">
        <v>1</v>
      </c>
      <c r="O98" s="43" t="s">
        <v>48</v>
      </c>
    </row>
    <row r="99" spans="1:15" ht="16.5" customHeight="1" x14ac:dyDescent="0.2">
      <c r="A99" s="5" t="s">
        <v>25</v>
      </c>
      <c r="B99" s="65" t="s">
        <v>2</v>
      </c>
      <c r="C99" s="15">
        <f>C4/$O4*100</f>
        <v>3.5734414638380985</v>
      </c>
      <c r="D99" s="15">
        <f>D4/$O4*100</f>
        <v>1.9703039780210239</v>
      </c>
      <c r="E99" s="15">
        <f>E4/$O4*100</f>
        <v>47.480505149114208</v>
      </c>
      <c r="F99" s="15">
        <f>F4/$O4*100</f>
        <v>22.88678347894216</v>
      </c>
      <c r="G99" s="15">
        <f>G4/$O4*100</f>
        <v>2.3487815755888732</v>
      </c>
      <c r="H99" s="15">
        <f>H4/$O4*100</f>
        <v>0.87044629860740463</v>
      </c>
      <c r="I99" s="15">
        <f>I4/$O4*100</f>
        <v>0.3470900344989265</v>
      </c>
      <c r="J99" s="15">
        <f>J4/$O4*100</f>
        <v>0.14661725490093999</v>
      </c>
      <c r="K99" s="15">
        <f>K4/$O4*100</f>
        <v>10.024288798484042</v>
      </c>
      <c r="L99" s="90">
        <f>L4/$O4*100</f>
        <v>10.351741968004307</v>
      </c>
      <c r="M99" s="91">
        <f>M4/$O4*100</f>
        <v>63.774107021524159</v>
      </c>
      <c r="N99" s="92">
        <f>N4/$O4*100</f>
        <v>36.225892978475834</v>
      </c>
      <c r="O99" s="44">
        <f>SUM(M99:N99)</f>
        <v>100</v>
      </c>
    </row>
    <row r="100" spans="1:15" ht="16.5" customHeight="1" x14ac:dyDescent="0.2">
      <c r="A100" s="2" t="s">
        <v>26</v>
      </c>
      <c r="B100" s="72" t="s">
        <v>3</v>
      </c>
      <c r="C100" s="15">
        <f>C5/$O5*100</f>
        <v>11.831767013161697</v>
      </c>
      <c r="D100" s="15">
        <f>D5/$O5*100</f>
        <v>0</v>
      </c>
      <c r="E100" s="15">
        <f>E5/$O5*100</f>
        <v>0</v>
      </c>
      <c r="F100" s="15">
        <f>F5/$O5*100</f>
        <v>0</v>
      </c>
      <c r="G100" s="15">
        <f>G5/$O5*100</f>
        <v>78.295159415682775</v>
      </c>
      <c r="H100" s="15">
        <f>H5/$O5*100</f>
        <v>8.5236089319940476</v>
      </c>
      <c r="I100" s="15">
        <f>I5/$O5*100</f>
        <v>1.3494646391614722</v>
      </c>
      <c r="J100" s="15">
        <f>J5/$O5*100</f>
        <v>0</v>
      </c>
      <c r="K100" s="15">
        <f>K5/$O5*100</f>
        <v>0</v>
      </c>
      <c r="L100" s="90">
        <f>L5/$O5*100</f>
        <v>0</v>
      </c>
      <c r="M100" s="91">
        <f>M5/$O5*100</f>
        <v>91.476391068005952</v>
      </c>
      <c r="N100" s="92">
        <f>N5/$O5*100</f>
        <v>8.5236089319940476</v>
      </c>
      <c r="O100" s="44">
        <f t="shared" ref="O100:O116" si="8">SUM(M100:N100)</f>
        <v>100</v>
      </c>
    </row>
    <row r="101" spans="1:15" ht="16.5" customHeight="1" x14ac:dyDescent="0.2">
      <c r="A101" s="2" t="s">
        <v>27</v>
      </c>
      <c r="B101" s="72" t="s">
        <v>4</v>
      </c>
      <c r="C101" s="15">
        <f>C6/$O6*100</f>
        <v>6.265483365654867</v>
      </c>
      <c r="D101" s="15">
        <f>D6/$O6*100</f>
        <v>4.4940449954020147</v>
      </c>
      <c r="E101" s="15">
        <f>E6/$O6*100</f>
        <v>0</v>
      </c>
      <c r="F101" s="15">
        <f>F6/$O6*100</f>
        <v>0</v>
      </c>
      <c r="G101" s="15">
        <f>G6/$O6*100</f>
        <v>31.093485012112655</v>
      </c>
      <c r="H101" s="15">
        <f>H6/$O6*100</f>
        <v>47.767986985019057</v>
      </c>
      <c r="I101" s="15">
        <f>I6/$O6*100</f>
        <v>2.2643811185527913</v>
      </c>
      <c r="J101" s="15">
        <f>J6/$O6*100</f>
        <v>0.9736665864532168</v>
      </c>
      <c r="K101" s="15">
        <f>K6/$O6*100</f>
        <v>1.4178519292146756</v>
      </c>
      <c r="L101" s="90">
        <f>L6/$O6*100</f>
        <v>5.7231000075907321</v>
      </c>
      <c r="M101" s="91">
        <f>M6/$O6*100</f>
        <v>41.041201425534993</v>
      </c>
      <c r="N101" s="92">
        <f>N6/$O6*100</f>
        <v>58.958798574465021</v>
      </c>
      <c r="O101" s="44">
        <f t="shared" si="8"/>
        <v>100.00000000000001</v>
      </c>
    </row>
    <row r="102" spans="1:15" ht="16.5" customHeight="1" x14ac:dyDescent="0.2">
      <c r="A102" s="2" t="s">
        <v>28</v>
      </c>
      <c r="B102" s="72" t="s">
        <v>5</v>
      </c>
      <c r="C102" s="15">
        <f>C7/$O7*100</f>
        <v>0</v>
      </c>
      <c r="D102" s="15">
        <f>D7/$O7*100</f>
        <v>0</v>
      </c>
      <c r="E102" s="15">
        <f>E7/$O7*100</f>
        <v>0</v>
      </c>
      <c r="F102" s="15">
        <f>F7/$O7*100</f>
        <v>0</v>
      </c>
      <c r="G102" s="15">
        <f>G7/$O7*100</f>
        <v>100</v>
      </c>
      <c r="H102" s="15">
        <f>H7/$O7*100</f>
        <v>0</v>
      </c>
      <c r="I102" s="15">
        <f>I7/$O7*100</f>
        <v>0</v>
      </c>
      <c r="J102" s="15">
        <f>J7/$O7*100</f>
        <v>0</v>
      </c>
      <c r="K102" s="15">
        <f>K7/$O7*100</f>
        <v>0</v>
      </c>
      <c r="L102" s="90">
        <f>L7/$O7*100</f>
        <v>0</v>
      </c>
      <c r="M102" s="91">
        <f>M7/$O7*100</f>
        <v>100</v>
      </c>
      <c r="N102" s="92">
        <f>N7/$O7*100</f>
        <v>0</v>
      </c>
      <c r="O102" s="44">
        <f t="shared" si="8"/>
        <v>100</v>
      </c>
    </row>
    <row r="103" spans="1:15" ht="16.5" customHeight="1" x14ac:dyDescent="0.2">
      <c r="A103" s="2" t="s">
        <v>29</v>
      </c>
      <c r="B103" s="72" t="s">
        <v>6</v>
      </c>
      <c r="C103" s="15">
        <f>C8/$O8*100</f>
        <v>19.33426976377206</v>
      </c>
      <c r="D103" s="15">
        <f>D8/$O8*100</f>
        <v>0</v>
      </c>
      <c r="E103" s="15">
        <f>E8/$O8*100</f>
        <v>0</v>
      </c>
      <c r="F103" s="15">
        <f>F8/$O8*100</f>
        <v>0</v>
      </c>
      <c r="G103" s="15">
        <f>G8/$O8*100</f>
        <v>29.051960253533295</v>
      </c>
      <c r="H103" s="15">
        <f>H8/$O8*100</f>
        <v>47.386068391581631</v>
      </c>
      <c r="I103" s="15">
        <f>I8/$O8*100</f>
        <v>0</v>
      </c>
      <c r="J103" s="15">
        <f>J8/$O8*100</f>
        <v>0</v>
      </c>
      <c r="K103" s="15">
        <f>K8/$O8*100</f>
        <v>0</v>
      </c>
      <c r="L103" s="90">
        <f>L8/$O8*100</f>
        <v>4.2277015911130231</v>
      </c>
      <c r="M103" s="91">
        <f>M8/$O8*100</f>
        <v>48.386230017305351</v>
      </c>
      <c r="N103" s="92">
        <f>N8/$O8*100</f>
        <v>51.613769982694656</v>
      </c>
      <c r="O103" s="44">
        <f t="shared" si="8"/>
        <v>100</v>
      </c>
    </row>
    <row r="104" spans="1:15" ht="16.5" customHeight="1" x14ac:dyDescent="0.2">
      <c r="A104" s="2" t="s">
        <v>30</v>
      </c>
      <c r="B104" s="72" t="s">
        <v>7</v>
      </c>
      <c r="C104" s="15">
        <f>C9/$O9*100</f>
        <v>39.690412693216182</v>
      </c>
      <c r="D104" s="15">
        <f>D9/$O9*100</f>
        <v>0.38626247120294388</v>
      </c>
      <c r="E104" s="15">
        <f>E9/$O9*100</f>
        <v>0</v>
      </c>
      <c r="F104" s="15">
        <f>F9/$O9*100</f>
        <v>0</v>
      </c>
      <c r="G104" s="15">
        <f>G9/$O9*100</f>
        <v>53.065189505193423</v>
      </c>
      <c r="H104" s="15">
        <f>H9/$O9*100</f>
        <v>1.39096927609321</v>
      </c>
      <c r="I104" s="15">
        <f>I9/$O9*100</f>
        <v>4.3992372682059164</v>
      </c>
      <c r="J104" s="15">
        <f>J9/$O9*100</f>
        <v>0</v>
      </c>
      <c r="K104" s="15">
        <f>K9/$O9*100</f>
        <v>0.76147797259952454</v>
      </c>
      <c r="L104" s="90">
        <f>L9/$O9*100</f>
        <v>0.30645081348881725</v>
      </c>
      <c r="M104" s="91">
        <f>M9/$O9*100</f>
        <v>97.916317439215021</v>
      </c>
      <c r="N104" s="92">
        <f>N9/$O9*100</f>
        <v>2.0836825607849709</v>
      </c>
      <c r="O104" s="44">
        <f t="shared" si="8"/>
        <v>99.999999999999986</v>
      </c>
    </row>
    <row r="105" spans="1:15" ht="16.5" customHeight="1" x14ac:dyDescent="0.2">
      <c r="A105" s="2" t="s">
        <v>31</v>
      </c>
      <c r="B105" s="72" t="s">
        <v>8</v>
      </c>
      <c r="C105" s="15">
        <f>C10/$O10*100</f>
        <v>3.4239587408604701</v>
      </c>
      <c r="D105" s="15">
        <f>D10/$O10*100</f>
        <v>9.0920268186946771</v>
      </c>
      <c r="E105" s="15">
        <f>E10/$O10*100</f>
        <v>0</v>
      </c>
      <c r="F105" s="15">
        <f>F10/$O10*100</f>
        <v>0</v>
      </c>
      <c r="G105" s="15">
        <f>G10/$O10*100</f>
        <v>16.598462354412622</v>
      </c>
      <c r="H105" s="15">
        <f>H10/$O10*100</f>
        <v>65.223268237517502</v>
      </c>
      <c r="I105" s="15">
        <f>I10/$O10*100</f>
        <v>0.71991577574239785</v>
      </c>
      <c r="J105" s="15">
        <f>J10/$O10*100</f>
        <v>0.76304390000721001</v>
      </c>
      <c r="K105" s="15">
        <f>K10/$O10*100</f>
        <v>0.73242460972056089</v>
      </c>
      <c r="L105" s="90">
        <f>L10/$O10*100</f>
        <v>3.446899563044556</v>
      </c>
      <c r="M105" s="91">
        <f>M10/$O10*100</f>
        <v>21.474761480736049</v>
      </c>
      <c r="N105" s="92">
        <f>N10/$O10*100</f>
        <v>78.525238519263951</v>
      </c>
      <c r="O105" s="44">
        <f t="shared" si="8"/>
        <v>100</v>
      </c>
    </row>
    <row r="106" spans="1:15" ht="16.5" customHeight="1" x14ac:dyDescent="0.2">
      <c r="A106" s="2" t="s">
        <v>32</v>
      </c>
      <c r="B106" s="72" t="s">
        <v>9</v>
      </c>
      <c r="C106" s="15">
        <f>C11/$O11*100</f>
        <v>0</v>
      </c>
      <c r="D106" s="15">
        <f>D11/$O11*100</f>
        <v>0</v>
      </c>
      <c r="E106" s="15">
        <f>E11/$O11*100</f>
        <v>0</v>
      </c>
      <c r="F106" s="15">
        <f>F11/$O11*100</f>
        <v>0</v>
      </c>
      <c r="G106" s="15">
        <f>G11/$O11*100</f>
        <v>3.6851701547811229</v>
      </c>
      <c r="H106" s="15">
        <f>H11/$O11*100</f>
        <v>87.999316738295647</v>
      </c>
      <c r="I106" s="15">
        <f>I11/$O11*100</f>
        <v>0</v>
      </c>
      <c r="J106" s="15">
        <f>J11/$O11*100</f>
        <v>1.8748405940077668</v>
      </c>
      <c r="K106" s="15">
        <f>K11/$O11*100</f>
        <v>1.0253469777143065</v>
      </c>
      <c r="L106" s="90">
        <f>L11/$O11*100</f>
        <v>5.4153255352011413</v>
      </c>
      <c r="M106" s="91">
        <f>M11/$O11*100</f>
        <v>4.7105171324954291</v>
      </c>
      <c r="N106" s="92">
        <f>N11/$O11*100</f>
        <v>95.289482867504574</v>
      </c>
      <c r="O106" s="44">
        <f t="shared" si="8"/>
        <v>100</v>
      </c>
    </row>
    <row r="107" spans="1:15" ht="16.5" customHeight="1" x14ac:dyDescent="0.2">
      <c r="A107" s="2" t="s">
        <v>33</v>
      </c>
      <c r="B107" s="72" t="s">
        <v>10</v>
      </c>
      <c r="C107" s="15">
        <f>C12/$O12*100</f>
        <v>47.363248778732569</v>
      </c>
      <c r="D107" s="15">
        <f>D12/$O12*100</f>
        <v>1.7686977873054943</v>
      </c>
      <c r="E107" s="15">
        <f>E12/$O12*100</f>
        <v>0</v>
      </c>
      <c r="F107" s="15">
        <f>F12/$O12*100</f>
        <v>0</v>
      </c>
      <c r="G107" s="15">
        <f>G12/$O12*100</f>
        <v>49.012590509955281</v>
      </c>
      <c r="H107" s="15">
        <f>H12/$O12*100</f>
        <v>0</v>
      </c>
      <c r="I107" s="15">
        <f>I12/$O12*100</f>
        <v>0.4369515710708945</v>
      </c>
      <c r="J107" s="15">
        <f>J12/$O12*100</f>
        <v>0</v>
      </c>
      <c r="K107" s="15">
        <f>K12/$O12*100</f>
        <v>1.4185113529357487</v>
      </c>
      <c r="L107" s="90">
        <f>L12/$O12*100</f>
        <v>0</v>
      </c>
      <c r="M107" s="91">
        <f>M12/$O12*100</f>
        <v>98.231302212694487</v>
      </c>
      <c r="N107" s="92">
        <f>N12/$O12*100</f>
        <v>1.7686977873054943</v>
      </c>
      <c r="O107" s="44">
        <f t="shared" si="8"/>
        <v>99.999999999999986</v>
      </c>
    </row>
    <row r="108" spans="1:15" ht="16.5" customHeight="1" x14ac:dyDescent="0.2">
      <c r="A108" s="2" t="s">
        <v>34</v>
      </c>
      <c r="B108" s="72" t="s">
        <v>11</v>
      </c>
      <c r="C108" s="15">
        <f>C13/$O13*100</f>
        <v>54.025867101581881</v>
      </c>
      <c r="D108" s="15">
        <f>D13/$O13*100</f>
        <v>16.161717008577671</v>
      </c>
      <c r="E108" s="15">
        <f>E13/$O13*100</f>
        <v>0</v>
      </c>
      <c r="F108" s="15">
        <f>F13/$O13*100</f>
        <v>0</v>
      </c>
      <c r="G108" s="15">
        <f>G13/$O13*100</f>
        <v>24.676564201512193</v>
      </c>
      <c r="H108" s="15">
        <f>H13/$O13*100</f>
        <v>3.197303114478415</v>
      </c>
      <c r="I108" s="15">
        <f>I13/$O13*100</f>
        <v>1.93854857384985</v>
      </c>
      <c r="J108" s="15">
        <f>J13/$O13*100</f>
        <v>0</v>
      </c>
      <c r="K108" s="15">
        <f>K13/$O13*100</f>
        <v>0</v>
      </c>
      <c r="L108" s="90">
        <f>L13/$O13*100</f>
        <v>0</v>
      </c>
      <c r="M108" s="91">
        <f>M13/$O13*100</f>
        <v>80.640979876943916</v>
      </c>
      <c r="N108" s="92">
        <f>N13/$O13*100</f>
        <v>19.359020123056091</v>
      </c>
      <c r="O108" s="44">
        <f t="shared" si="8"/>
        <v>100</v>
      </c>
    </row>
    <row r="109" spans="1:15" ht="16.5" customHeight="1" x14ac:dyDescent="0.2">
      <c r="A109" s="2" t="s">
        <v>35</v>
      </c>
      <c r="B109" s="72" t="s">
        <v>12</v>
      </c>
      <c r="C109" s="15">
        <f>C14/$O14*100</f>
        <v>72.411216992025189</v>
      </c>
      <c r="D109" s="15">
        <f>D14/$O14*100</f>
        <v>17.70059813888264</v>
      </c>
      <c r="E109" s="15">
        <f>E14/$O14*100</f>
        <v>0</v>
      </c>
      <c r="F109" s="15">
        <f>F14/$O14*100</f>
        <v>0</v>
      </c>
      <c r="G109" s="15">
        <f>G14/$O14*100</f>
        <v>9.3670397817249995</v>
      </c>
      <c r="H109" s="15">
        <f>H14/$O14*100</f>
        <v>0.52114508736718723</v>
      </c>
      <c r="I109" s="15">
        <f>I14/$O14*100</f>
        <v>0</v>
      </c>
      <c r="J109" s="15">
        <f>J14/$O14*100</f>
        <v>0</v>
      </c>
      <c r="K109" s="15">
        <f>K14/$O14*100</f>
        <v>0</v>
      </c>
      <c r="L109" s="90">
        <f>L14/$O14*100</f>
        <v>0</v>
      </c>
      <c r="M109" s="91">
        <f>M14/$O14*100</f>
        <v>81.778256773750186</v>
      </c>
      <c r="N109" s="92">
        <f>N14/$O14*100</f>
        <v>18.221743226249824</v>
      </c>
      <c r="O109" s="44">
        <f t="shared" si="8"/>
        <v>100.00000000000001</v>
      </c>
    </row>
    <row r="110" spans="1:15" ht="16.5" customHeight="1" x14ac:dyDescent="0.2">
      <c r="A110" s="2" t="s">
        <v>36</v>
      </c>
      <c r="B110" s="72" t="s">
        <v>13</v>
      </c>
      <c r="C110" s="15">
        <f>C15/$O15*100</f>
        <v>43.081166178901569</v>
      </c>
      <c r="D110" s="15">
        <f>D15/$O15*100</f>
        <v>55.244570252993817</v>
      </c>
      <c r="E110" s="15">
        <f>E15/$O15*100</f>
        <v>0</v>
      </c>
      <c r="F110" s="15">
        <f>F15/$O15*100</f>
        <v>0</v>
      </c>
      <c r="G110" s="15">
        <f>G15/$O15*100</f>
        <v>1.0621396945672765</v>
      </c>
      <c r="H110" s="15">
        <f>H15/$O15*100</f>
        <v>0</v>
      </c>
      <c r="I110" s="15">
        <f>I15/$O15*100</f>
        <v>0</v>
      </c>
      <c r="J110" s="15">
        <f>J15/$O15*100</f>
        <v>0</v>
      </c>
      <c r="K110" s="15">
        <f>K15/$O15*100</f>
        <v>0.61212387353732467</v>
      </c>
      <c r="L110" s="90">
        <f>L15/$O15*100</f>
        <v>0</v>
      </c>
      <c r="M110" s="91">
        <f>M15/$O15*100</f>
        <v>44.755429747006175</v>
      </c>
      <c r="N110" s="92">
        <f>N15/$O15*100</f>
        <v>55.244570252993817</v>
      </c>
      <c r="O110" s="44">
        <f t="shared" si="8"/>
        <v>100</v>
      </c>
    </row>
    <row r="111" spans="1:15" ht="16.5" customHeight="1" x14ac:dyDescent="0.2">
      <c r="A111" s="2" t="s">
        <v>37</v>
      </c>
      <c r="B111" s="72" t="s">
        <v>14</v>
      </c>
      <c r="C111" s="15">
        <f>C16/$O16*100</f>
        <v>0</v>
      </c>
      <c r="D111" s="15">
        <f>D16/$O16*100</f>
        <v>0</v>
      </c>
      <c r="E111" s="15">
        <f>E16/$O16*100</f>
        <v>0</v>
      </c>
      <c r="F111" s="15">
        <f>F16/$O16*100</f>
        <v>0</v>
      </c>
      <c r="G111" s="15">
        <f>G16/$O16*100</f>
        <v>86.046401465906968</v>
      </c>
      <c r="H111" s="15">
        <f>H16/$O16*100</f>
        <v>13.953598534093029</v>
      </c>
      <c r="I111" s="15">
        <f>I16/$O16*100</f>
        <v>0</v>
      </c>
      <c r="J111" s="15">
        <f>J16/$O16*100</f>
        <v>0</v>
      </c>
      <c r="K111" s="15">
        <f>K16/$O16*100</f>
        <v>0</v>
      </c>
      <c r="L111" s="90">
        <f>L16/$O16*100</f>
        <v>0</v>
      </c>
      <c r="M111" s="91">
        <f>M16/$O16*100</f>
        <v>86.046401465906968</v>
      </c>
      <c r="N111" s="92">
        <f>N16/$O16*100</f>
        <v>13.953598534093029</v>
      </c>
      <c r="O111" s="44">
        <f t="shared" si="8"/>
        <v>100</v>
      </c>
    </row>
    <row r="112" spans="1:15" ht="16.5" customHeight="1" x14ac:dyDescent="0.2">
      <c r="A112" s="2" t="s">
        <v>38</v>
      </c>
      <c r="B112" s="72" t="s">
        <v>15</v>
      </c>
      <c r="C112" s="15">
        <f>C17/$O17*100</f>
        <v>36.67463120480366</v>
      </c>
      <c r="D112" s="15">
        <f>D17/$O17*100</f>
        <v>26.421626502281836</v>
      </c>
      <c r="E112" s="15">
        <f>E17/$O17*100</f>
        <v>0</v>
      </c>
      <c r="F112" s="15">
        <f>F17/$O17*100</f>
        <v>0</v>
      </c>
      <c r="G112" s="15">
        <f>G17/$O17*100</f>
        <v>14.329302848617276</v>
      </c>
      <c r="H112" s="15">
        <f>H17/$O17*100</f>
        <v>13.194669641510087</v>
      </c>
      <c r="I112" s="15">
        <f>I17/$O17*100</f>
        <v>3.8661450261422274</v>
      </c>
      <c r="J112" s="15">
        <f>J17/$O17*100</f>
        <v>2.3919362898121643</v>
      </c>
      <c r="K112" s="15">
        <f>K17/$O17*100</f>
        <v>0.75327531142927817</v>
      </c>
      <c r="L112" s="90">
        <f>L17/$O17*100</f>
        <v>2.3684131754034712</v>
      </c>
      <c r="M112" s="91">
        <f>M17/$O17*100</f>
        <v>55.623354390992439</v>
      </c>
      <c r="N112" s="92">
        <f>N17/$O17*100</f>
        <v>44.376645609007561</v>
      </c>
      <c r="O112" s="44">
        <f t="shared" si="8"/>
        <v>100</v>
      </c>
    </row>
    <row r="113" spans="1:15" ht="16.5" customHeight="1" x14ac:dyDescent="0.2">
      <c r="A113" s="2" t="s">
        <v>39</v>
      </c>
      <c r="B113" s="72" t="s">
        <v>16</v>
      </c>
      <c r="C113" s="15">
        <f>C18/$O18*100</f>
        <v>46.613675723608836</v>
      </c>
      <c r="D113" s="15">
        <f>D18/$O18*100</f>
        <v>7.8187938731905593</v>
      </c>
      <c r="E113" s="15">
        <f>E18/$O18*100</f>
        <v>0</v>
      </c>
      <c r="F113" s="15">
        <f>F18/$O18*100</f>
        <v>0</v>
      </c>
      <c r="G113" s="15">
        <f>G18/$O18*100</f>
        <v>34.180202270136192</v>
      </c>
      <c r="H113" s="15">
        <f>H18/$O18*100</f>
        <v>9.3196243985928913</v>
      </c>
      <c r="I113" s="15">
        <f>I18/$O18*100</f>
        <v>0.60454200272440306</v>
      </c>
      <c r="J113" s="15">
        <f>J18/$O18*100</f>
        <v>0</v>
      </c>
      <c r="K113" s="15">
        <f>K18/$O18*100</f>
        <v>1.463161731747129</v>
      </c>
      <c r="L113" s="90">
        <f>L18/$O18*100</f>
        <v>0</v>
      </c>
      <c r="M113" s="91">
        <f>M18/$O18*100</f>
        <v>82.861581728216549</v>
      </c>
      <c r="N113" s="92">
        <f>N18/$O18*100</f>
        <v>17.138418271783451</v>
      </c>
      <c r="O113" s="44">
        <f t="shared" si="8"/>
        <v>100</v>
      </c>
    </row>
    <row r="114" spans="1:15" ht="16.5" customHeight="1" x14ac:dyDescent="0.2">
      <c r="A114" s="2" t="s">
        <v>40</v>
      </c>
      <c r="B114" s="72" t="s">
        <v>17</v>
      </c>
      <c r="C114" s="15">
        <f>C19/$O19*100</f>
        <v>33.980111520641664</v>
      </c>
      <c r="D114" s="15">
        <f>D19/$O19*100</f>
        <v>49.748481707617103</v>
      </c>
      <c r="E114" s="15">
        <f>E19/$O19*100</f>
        <v>0</v>
      </c>
      <c r="F114" s="15">
        <f>F19/$O19*100</f>
        <v>0</v>
      </c>
      <c r="G114" s="15">
        <f>G19/$O19*100</f>
        <v>8.4964558244730171</v>
      </c>
      <c r="H114" s="15">
        <f>H19/$O19*100</f>
        <v>5.440351363492427</v>
      </c>
      <c r="I114" s="15">
        <f>I19/$O19*100</f>
        <v>0.12210804477095799</v>
      </c>
      <c r="J114" s="15">
        <f>J19/$O19*100</f>
        <v>0.1564193476955375</v>
      </c>
      <c r="K114" s="15">
        <f>K19/$O19*100</f>
        <v>1.5228725498046332</v>
      </c>
      <c r="L114" s="90">
        <f>L19/$O19*100</f>
        <v>0.53319964150465782</v>
      </c>
      <c r="M114" s="91">
        <f>M19/$O19*100</f>
        <v>44.121547939690274</v>
      </c>
      <c r="N114" s="92">
        <f>N19/$O19*100</f>
        <v>55.878452060309733</v>
      </c>
      <c r="O114" s="44">
        <f t="shared" si="8"/>
        <v>100</v>
      </c>
    </row>
    <row r="115" spans="1:15" ht="16.5" customHeight="1" x14ac:dyDescent="0.2">
      <c r="A115" s="2" t="s">
        <v>41</v>
      </c>
      <c r="B115" s="72" t="s">
        <v>18</v>
      </c>
      <c r="C115" s="15">
        <f>C20/$O20*100</f>
        <v>25.032966824759828</v>
      </c>
      <c r="D115" s="15">
        <f>D20/$O20*100</f>
        <v>54.111753338113665</v>
      </c>
      <c r="E115" s="15">
        <f>E20/$O20*100</f>
        <v>0</v>
      </c>
      <c r="F115" s="15">
        <f>F20/$O20*100</f>
        <v>0</v>
      </c>
      <c r="G115" s="15">
        <f>G20/$O20*100</f>
        <v>5.1341301781498032</v>
      </c>
      <c r="H115" s="15">
        <f>H20/$O20*100</f>
        <v>3.8518036104369506</v>
      </c>
      <c r="I115" s="15">
        <f>I20/$O20*100</f>
        <v>0.32927091458655611</v>
      </c>
      <c r="J115" s="15">
        <f>J20/$O20*100</f>
        <v>0.25352411721661683</v>
      </c>
      <c r="K115" s="15">
        <f>K20/$O20*100</f>
        <v>0.36339800970542774</v>
      </c>
      <c r="L115" s="90">
        <f>L20/$O20*100</f>
        <v>10.923153007031152</v>
      </c>
      <c r="M115" s="91">
        <f>M20/$O20*100</f>
        <v>30.859765927201622</v>
      </c>
      <c r="N115" s="92">
        <f>N20/$O20*100</f>
        <v>69.140234072798393</v>
      </c>
      <c r="O115" s="44">
        <f t="shared" si="8"/>
        <v>100.00000000000001</v>
      </c>
    </row>
    <row r="116" spans="1:15" ht="16.5" customHeight="1" thickBot="1" x14ac:dyDescent="0.25">
      <c r="A116" s="6" t="s">
        <v>42</v>
      </c>
      <c r="B116" s="73" t="s">
        <v>19</v>
      </c>
      <c r="C116" s="15">
        <f>C21/$O21*100</f>
        <v>30.760161840045441</v>
      </c>
      <c r="D116" s="15">
        <f>D21/$O21*100</f>
        <v>19.49278345897519</v>
      </c>
      <c r="E116" s="15">
        <f>E21/$O21*100</f>
        <v>0</v>
      </c>
      <c r="F116" s="15">
        <f>F21/$O21*100</f>
        <v>0</v>
      </c>
      <c r="G116" s="15">
        <f>G21/$O21*100</f>
        <v>14.846576162641407</v>
      </c>
      <c r="H116" s="15">
        <f>H21/$O21*100</f>
        <v>19.295189443512108</v>
      </c>
      <c r="I116" s="15">
        <f>I21/$O21*100</f>
        <v>0.96164781116171127</v>
      </c>
      <c r="J116" s="15">
        <f>J21/$O21*100</f>
        <v>0.44494896459192201</v>
      </c>
      <c r="K116" s="15">
        <f>K21/$O21*100</f>
        <v>5.6650376515151457</v>
      </c>
      <c r="L116" s="90">
        <f>L21/$O21*100</f>
        <v>8.5336546675570855</v>
      </c>
      <c r="M116" s="93">
        <f>M21/$O21*100</f>
        <v>52.233423465363693</v>
      </c>
      <c r="N116" s="94">
        <f>N21/$O21*100</f>
        <v>47.766576534636307</v>
      </c>
      <c r="O116" s="45">
        <f t="shared" si="8"/>
        <v>100</v>
      </c>
    </row>
    <row r="117" spans="1:15" ht="16.5" customHeight="1" thickTop="1" x14ac:dyDescent="0.2"/>
  </sheetData>
  <mergeCells count="285">
    <mergeCell ref="C68:D68"/>
    <mergeCell ref="E68:F68"/>
    <mergeCell ref="G68:H68"/>
    <mergeCell ref="I68:J68"/>
    <mergeCell ref="K68:L68"/>
    <mergeCell ref="M68:N68"/>
    <mergeCell ref="A71:N71"/>
    <mergeCell ref="A72:A73"/>
    <mergeCell ref="B72:B73"/>
    <mergeCell ref="C72:D72"/>
    <mergeCell ref="E72:F72"/>
    <mergeCell ref="G72:H72"/>
    <mergeCell ref="I72:J72"/>
    <mergeCell ref="K72:L72"/>
    <mergeCell ref="M72:N72"/>
    <mergeCell ref="C67:D67"/>
    <mergeCell ref="G67:H67"/>
    <mergeCell ref="I67:J67"/>
    <mergeCell ref="K67:L67"/>
    <mergeCell ref="M67:N67"/>
    <mergeCell ref="M65:N65"/>
    <mergeCell ref="C66:D66"/>
    <mergeCell ref="E66:F66"/>
    <mergeCell ref="G66:H66"/>
    <mergeCell ref="I66:J66"/>
    <mergeCell ref="K66:L66"/>
    <mergeCell ref="M66:N66"/>
    <mergeCell ref="C65:D65"/>
    <mergeCell ref="E65:F65"/>
    <mergeCell ref="G65:H65"/>
    <mergeCell ref="I65:J65"/>
    <mergeCell ref="K65:L65"/>
    <mergeCell ref="M62:N62"/>
    <mergeCell ref="C63:D63"/>
    <mergeCell ref="E63:F63"/>
    <mergeCell ref="G63:H63"/>
    <mergeCell ref="I63:J63"/>
    <mergeCell ref="K63:L63"/>
    <mergeCell ref="M63:N63"/>
    <mergeCell ref="C62:D62"/>
    <mergeCell ref="E62:F62"/>
    <mergeCell ref="G62:H62"/>
    <mergeCell ref="I62:J62"/>
    <mergeCell ref="K62:L62"/>
    <mergeCell ref="M60:N60"/>
    <mergeCell ref="C61:D61"/>
    <mergeCell ref="E61:F61"/>
    <mergeCell ref="G61:H61"/>
    <mergeCell ref="I61:J61"/>
    <mergeCell ref="K61:L61"/>
    <mergeCell ref="M61:N61"/>
    <mergeCell ref="C60:D60"/>
    <mergeCell ref="E60:F60"/>
    <mergeCell ref="G60:H60"/>
    <mergeCell ref="I60:J60"/>
    <mergeCell ref="K60:L60"/>
    <mergeCell ref="M58:N58"/>
    <mergeCell ref="C59:D59"/>
    <mergeCell ref="E59:F59"/>
    <mergeCell ref="G59:H59"/>
    <mergeCell ref="I59:J59"/>
    <mergeCell ref="K59:L59"/>
    <mergeCell ref="M59:N59"/>
    <mergeCell ref="C58:D58"/>
    <mergeCell ref="E58:F58"/>
    <mergeCell ref="G58:H58"/>
    <mergeCell ref="I58:J58"/>
    <mergeCell ref="K58:L58"/>
    <mergeCell ref="M56:N56"/>
    <mergeCell ref="C57:D57"/>
    <mergeCell ref="E57:F57"/>
    <mergeCell ref="G57:H57"/>
    <mergeCell ref="I57:J57"/>
    <mergeCell ref="K57:L57"/>
    <mergeCell ref="M57:N57"/>
    <mergeCell ref="C56:D56"/>
    <mergeCell ref="E56:F56"/>
    <mergeCell ref="G56:H56"/>
    <mergeCell ref="I56:J56"/>
    <mergeCell ref="K56:L56"/>
    <mergeCell ref="M54:N54"/>
    <mergeCell ref="C55:D55"/>
    <mergeCell ref="E55:F55"/>
    <mergeCell ref="G55:H55"/>
    <mergeCell ref="I55:J55"/>
    <mergeCell ref="K55:L55"/>
    <mergeCell ref="M55:N55"/>
    <mergeCell ref="C54:D54"/>
    <mergeCell ref="E54:F54"/>
    <mergeCell ref="G54:H54"/>
    <mergeCell ref="I54:J54"/>
    <mergeCell ref="K54:L54"/>
    <mergeCell ref="M52:N52"/>
    <mergeCell ref="C53:D53"/>
    <mergeCell ref="E53:F53"/>
    <mergeCell ref="G53:H53"/>
    <mergeCell ref="I53:J53"/>
    <mergeCell ref="K53:L53"/>
    <mergeCell ref="M53:N53"/>
    <mergeCell ref="C52:D52"/>
    <mergeCell ref="E52:F52"/>
    <mergeCell ref="G52:H52"/>
    <mergeCell ref="I52:J52"/>
    <mergeCell ref="K52:L52"/>
    <mergeCell ref="M50:N50"/>
    <mergeCell ref="C51:D51"/>
    <mergeCell ref="E51:F51"/>
    <mergeCell ref="G51:H51"/>
    <mergeCell ref="I51:J51"/>
    <mergeCell ref="K51:L51"/>
    <mergeCell ref="M51:N51"/>
    <mergeCell ref="C50:D50"/>
    <mergeCell ref="E50:F50"/>
    <mergeCell ref="G50:H50"/>
    <mergeCell ref="I50:J50"/>
    <mergeCell ref="K50:L50"/>
    <mergeCell ref="A47:N47"/>
    <mergeCell ref="A48:A49"/>
    <mergeCell ref="B48:B49"/>
    <mergeCell ref="C48:D48"/>
    <mergeCell ref="E48:F48"/>
    <mergeCell ref="G48:H48"/>
    <mergeCell ref="I48:J48"/>
    <mergeCell ref="K48:L48"/>
    <mergeCell ref="M48:N48"/>
    <mergeCell ref="C49:D49"/>
    <mergeCell ref="E49:F49"/>
    <mergeCell ref="G49:H49"/>
    <mergeCell ref="I49:J49"/>
    <mergeCell ref="K49:L49"/>
    <mergeCell ref="M49:N49"/>
    <mergeCell ref="M44:N44"/>
    <mergeCell ref="C45:D45"/>
    <mergeCell ref="E45:F45"/>
    <mergeCell ref="G45:H45"/>
    <mergeCell ref="I45:J45"/>
    <mergeCell ref="K45:L45"/>
    <mergeCell ref="M45:N45"/>
    <mergeCell ref="C44:D44"/>
    <mergeCell ref="E44:F44"/>
    <mergeCell ref="G44:H44"/>
    <mergeCell ref="I44:J44"/>
    <mergeCell ref="K44:L44"/>
    <mergeCell ref="M42:N42"/>
    <mergeCell ref="C43:D43"/>
    <mergeCell ref="E43:F43"/>
    <mergeCell ref="G43:H43"/>
    <mergeCell ref="I43:J43"/>
    <mergeCell ref="K43:L43"/>
    <mergeCell ref="M43:N43"/>
    <mergeCell ref="C42:D42"/>
    <mergeCell ref="E42:F42"/>
    <mergeCell ref="G42:H42"/>
    <mergeCell ref="I42:J42"/>
    <mergeCell ref="K42:L42"/>
    <mergeCell ref="M40:N40"/>
    <mergeCell ref="C41:D41"/>
    <mergeCell ref="E41:F41"/>
    <mergeCell ref="G41:H41"/>
    <mergeCell ref="I41:J41"/>
    <mergeCell ref="K41:L41"/>
    <mergeCell ref="M41:N41"/>
    <mergeCell ref="C40:D40"/>
    <mergeCell ref="E40:F40"/>
    <mergeCell ref="G40:H40"/>
    <mergeCell ref="I40:J40"/>
    <mergeCell ref="K40:L40"/>
    <mergeCell ref="M38:N38"/>
    <mergeCell ref="C39:D39"/>
    <mergeCell ref="E39:F39"/>
    <mergeCell ref="G39:H39"/>
    <mergeCell ref="I39:J39"/>
    <mergeCell ref="K39:L39"/>
    <mergeCell ref="M39:N39"/>
    <mergeCell ref="C38:D38"/>
    <mergeCell ref="E38:F38"/>
    <mergeCell ref="G38:H38"/>
    <mergeCell ref="I38:J38"/>
    <mergeCell ref="K38:L38"/>
    <mergeCell ref="M36:N36"/>
    <mergeCell ref="C37:D37"/>
    <mergeCell ref="E37:F37"/>
    <mergeCell ref="G37:H37"/>
    <mergeCell ref="I37:J37"/>
    <mergeCell ref="K37:L37"/>
    <mergeCell ref="M37:N37"/>
    <mergeCell ref="C36:D36"/>
    <mergeCell ref="E36:F36"/>
    <mergeCell ref="G36:H36"/>
    <mergeCell ref="I36:J36"/>
    <mergeCell ref="K36:L36"/>
    <mergeCell ref="M34:N34"/>
    <mergeCell ref="C35:D35"/>
    <mergeCell ref="E35:F35"/>
    <mergeCell ref="G35:H35"/>
    <mergeCell ref="I35:J35"/>
    <mergeCell ref="K35:L35"/>
    <mergeCell ref="M35:N35"/>
    <mergeCell ref="C34:D34"/>
    <mergeCell ref="E34:F34"/>
    <mergeCell ref="G34:H34"/>
    <mergeCell ref="I34:J34"/>
    <mergeCell ref="K34:L34"/>
    <mergeCell ref="M32:N32"/>
    <mergeCell ref="C33:D33"/>
    <mergeCell ref="E33:F33"/>
    <mergeCell ref="G33:H33"/>
    <mergeCell ref="I33:J33"/>
    <mergeCell ref="K33:L33"/>
    <mergeCell ref="M33:N33"/>
    <mergeCell ref="C32:D32"/>
    <mergeCell ref="E32:F32"/>
    <mergeCell ref="G32:H32"/>
    <mergeCell ref="I32:J32"/>
    <mergeCell ref="K32:L32"/>
    <mergeCell ref="M30:N30"/>
    <mergeCell ref="C31:D31"/>
    <mergeCell ref="E31:F31"/>
    <mergeCell ref="G31:H31"/>
    <mergeCell ref="I31:J31"/>
    <mergeCell ref="K31:L31"/>
    <mergeCell ref="M31:N31"/>
    <mergeCell ref="C30:D30"/>
    <mergeCell ref="E30:F30"/>
    <mergeCell ref="G30:H30"/>
    <mergeCell ref="I30:J30"/>
    <mergeCell ref="K30:L30"/>
    <mergeCell ref="M28:N28"/>
    <mergeCell ref="C29:D29"/>
    <mergeCell ref="E29:F29"/>
    <mergeCell ref="G29:H29"/>
    <mergeCell ref="I29:J29"/>
    <mergeCell ref="K29:L29"/>
    <mergeCell ref="M29:N29"/>
    <mergeCell ref="C28:D28"/>
    <mergeCell ref="E28:F28"/>
    <mergeCell ref="G28:H28"/>
    <mergeCell ref="I28:J28"/>
    <mergeCell ref="K28:L28"/>
    <mergeCell ref="K26:L26"/>
    <mergeCell ref="M26:N26"/>
    <mergeCell ref="C27:D27"/>
    <mergeCell ref="E27:F27"/>
    <mergeCell ref="G27:H27"/>
    <mergeCell ref="I27:J27"/>
    <mergeCell ref="K27:L27"/>
    <mergeCell ref="M27:N27"/>
    <mergeCell ref="M2:O2"/>
    <mergeCell ref="M97:O97"/>
    <mergeCell ref="A24:N24"/>
    <mergeCell ref="A25:A26"/>
    <mergeCell ref="B25:B26"/>
    <mergeCell ref="C25:D25"/>
    <mergeCell ref="E25:F25"/>
    <mergeCell ref="G25:H25"/>
    <mergeCell ref="I25:J25"/>
    <mergeCell ref="K25:L25"/>
    <mergeCell ref="M25:N25"/>
    <mergeCell ref="C26:D26"/>
    <mergeCell ref="E26:F26"/>
    <mergeCell ref="G26:H26"/>
    <mergeCell ref="I26:J26"/>
    <mergeCell ref="A96:N96"/>
    <mergeCell ref="A97:A98"/>
    <mergeCell ref="B97:B98"/>
    <mergeCell ref="C97:D97"/>
    <mergeCell ref="E97:F97"/>
    <mergeCell ref="G97:H97"/>
    <mergeCell ref="I97:J97"/>
    <mergeCell ref="K97:L97"/>
    <mergeCell ref="E67:F67"/>
    <mergeCell ref="K2:L2"/>
    <mergeCell ref="A2:A3"/>
    <mergeCell ref="M64:N64"/>
    <mergeCell ref="A1:N1"/>
    <mergeCell ref="C64:D64"/>
    <mergeCell ref="E64:F64"/>
    <mergeCell ref="G64:H64"/>
    <mergeCell ref="I64:J64"/>
    <mergeCell ref="K64:L64"/>
    <mergeCell ref="B2:B3"/>
    <mergeCell ref="C2:D2"/>
    <mergeCell ref="E2:F2"/>
    <mergeCell ref="G2:H2"/>
    <mergeCell ref="I2:J2"/>
  </mergeCells>
  <pageMargins left="0.7" right="0.7" top="0.75" bottom="0.75" header="0.3" footer="0.3"/>
  <pageSetup scale="4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"/>
  <sheetViews>
    <sheetView topLeftCell="C88" zoomScale="89" zoomScaleNormal="89" zoomScaleSheetLayoutView="86" workbookViewId="0">
      <selection activeCell="M102" sqref="M102"/>
    </sheetView>
  </sheetViews>
  <sheetFormatPr defaultRowHeight="16.5" customHeight="1" x14ac:dyDescent="0.2"/>
  <cols>
    <col min="1" max="1" width="5.28515625" style="8" customWidth="1"/>
    <col min="2" max="2" width="57" style="8" customWidth="1"/>
    <col min="3" max="3" width="10.7109375" style="1" customWidth="1"/>
    <col min="4" max="5" width="12" style="1" customWidth="1"/>
    <col min="6" max="6" width="11.28515625" style="1" customWidth="1"/>
    <col min="7" max="7" width="14.42578125" style="1" customWidth="1"/>
    <col min="8" max="8" width="10.85546875" style="1" customWidth="1"/>
    <col min="9" max="9" width="10" style="1" customWidth="1"/>
    <col min="10" max="10" width="10.28515625" style="1" customWidth="1"/>
    <col min="11" max="11" width="12.140625" style="1" customWidth="1"/>
    <col min="12" max="12" width="10.42578125" style="1" customWidth="1"/>
    <col min="13" max="13" width="13.42578125" style="8" customWidth="1"/>
    <col min="14" max="14" width="14.140625" style="8" customWidth="1"/>
    <col min="15" max="15" width="14.42578125" style="34" customWidth="1"/>
    <col min="16" max="16384" width="9.140625" style="1"/>
  </cols>
  <sheetData>
    <row r="1" spans="1:15" ht="26.25" customHeight="1" thickBot="1" x14ac:dyDescent="0.25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6"/>
      <c r="N1" s="46"/>
    </row>
    <row r="2" spans="1:15" ht="33.75" customHeight="1" x14ac:dyDescent="0.2">
      <c r="A2" s="23"/>
      <c r="B2" s="47" t="s">
        <v>44</v>
      </c>
      <c r="C2" s="48" t="s">
        <v>22</v>
      </c>
      <c r="D2" s="49"/>
      <c r="E2" s="50" t="s">
        <v>23</v>
      </c>
      <c r="F2" s="51"/>
      <c r="G2" s="52" t="s">
        <v>24</v>
      </c>
      <c r="H2" s="53"/>
      <c r="I2" s="54" t="s">
        <v>20</v>
      </c>
      <c r="J2" s="55"/>
      <c r="K2" s="56" t="s">
        <v>21</v>
      </c>
      <c r="L2" s="57"/>
      <c r="M2" s="107" t="s">
        <v>43</v>
      </c>
      <c r="N2" s="108"/>
      <c r="O2" s="109"/>
    </row>
    <row r="3" spans="1:15" ht="16.5" customHeight="1" x14ac:dyDescent="0.2">
      <c r="A3" s="24"/>
      <c r="B3" s="58"/>
      <c r="C3" s="59" t="s">
        <v>0</v>
      </c>
      <c r="D3" s="59" t="s">
        <v>1</v>
      </c>
      <c r="E3" s="60" t="s">
        <v>0</v>
      </c>
      <c r="F3" s="60" t="s">
        <v>1</v>
      </c>
      <c r="G3" s="61" t="s">
        <v>0</v>
      </c>
      <c r="H3" s="61" t="s">
        <v>1</v>
      </c>
      <c r="I3" s="62" t="s">
        <v>0</v>
      </c>
      <c r="J3" s="62" t="s">
        <v>1</v>
      </c>
      <c r="K3" s="63" t="s">
        <v>0</v>
      </c>
      <c r="L3" s="64" t="s">
        <v>1</v>
      </c>
      <c r="M3" s="110" t="s">
        <v>0</v>
      </c>
      <c r="N3" s="104" t="s">
        <v>1</v>
      </c>
      <c r="O3" s="104" t="s">
        <v>48</v>
      </c>
    </row>
    <row r="4" spans="1:15" ht="16.5" customHeight="1" x14ac:dyDescent="0.2">
      <c r="A4" s="5" t="s">
        <v>25</v>
      </c>
      <c r="B4" s="65" t="s">
        <v>2</v>
      </c>
      <c r="C4" s="66">
        <v>1289696.9643629962</v>
      </c>
      <c r="D4" s="66">
        <v>400806.08812971169</v>
      </c>
      <c r="E4" s="67">
        <v>15240448.55118159</v>
      </c>
      <c r="F4" s="67">
        <v>3612219.4433541573</v>
      </c>
      <c r="G4" s="68">
        <v>554942.02903680236</v>
      </c>
      <c r="H4" s="68">
        <v>162215.96455961507</v>
      </c>
      <c r="I4" s="69">
        <v>118512.38060611936</v>
      </c>
      <c r="J4" s="69">
        <v>25603.345070663228</v>
      </c>
      <c r="K4" s="70">
        <v>905177.64877237019</v>
      </c>
      <c r="L4" s="71">
        <v>639402.27917342086</v>
      </c>
      <c r="M4" s="111">
        <f>SUM(C4,E4,G4,I4,K4)</f>
        <v>18108777.573959876</v>
      </c>
      <c r="N4" s="105">
        <f>SUM(D4,F4,H4,J4,L4)</f>
        <v>4840247.1202875683</v>
      </c>
      <c r="O4" s="179">
        <f>M4+N4</f>
        <v>22949024.694247443</v>
      </c>
    </row>
    <row r="5" spans="1:15" ht="16.5" customHeight="1" x14ac:dyDescent="0.2">
      <c r="A5" s="2" t="s">
        <v>26</v>
      </c>
      <c r="B5" s="72" t="s">
        <v>3</v>
      </c>
      <c r="C5" s="66">
        <v>11838.89266841226</v>
      </c>
      <c r="D5" s="66">
        <v>0</v>
      </c>
      <c r="E5" s="67"/>
      <c r="F5" s="67"/>
      <c r="G5" s="68">
        <v>62474.192727978349</v>
      </c>
      <c r="H5" s="68">
        <v>6513.4174535279299</v>
      </c>
      <c r="I5" s="69">
        <v>4091.1136508504819</v>
      </c>
      <c r="J5" s="69">
        <v>0</v>
      </c>
      <c r="K5" s="70">
        <v>1158.009365432275</v>
      </c>
      <c r="L5" s="71">
        <v>0</v>
      </c>
      <c r="M5" s="111">
        <f t="shared" ref="M5:N21" si="0">SUM(C5,E5,G5,I5,K5)</f>
        <v>79562.208412673368</v>
      </c>
      <c r="N5" s="105">
        <f t="shared" si="0"/>
        <v>6513.4174535279299</v>
      </c>
      <c r="O5" s="179">
        <f t="shared" ref="O5:O22" si="1">M5+N5</f>
        <v>86075.625866201299</v>
      </c>
    </row>
    <row r="6" spans="1:15" ht="16.5" customHeight="1" x14ac:dyDescent="0.2">
      <c r="A6" s="2" t="s">
        <v>27</v>
      </c>
      <c r="B6" s="72" t="s">
        <v>4</v>
      </c>
      <c r="C6" s="66">
        <v>569115.80084716412</v>
      </c>
      <c r="D6" s="66">
        <v>110208.797640673</v>
      </c>
      <c r="E6" s="67"/>
      <c r="F6" s="67"/>
      <c r="G6" s="68">
        <v>1715209.7226397712</v>
      </c>
      <c r="H6" s="68">
        <v>875285.09294012887</v>
      </c>
      <c r="I6" s="69">
        <v>95113.509300813355</v>
      </c>
      <c r="J6" s="69">
        <v>28951.80185293439</v>
      </c>
      <c r="K6" s="70">
        <v>78446.588312366192</v>
      </c>
      <c r="L6" s="71">
        <v>109182.46124205942</v>
      </c>
      <c r="M6" s="111">
        <f t="shared" si="0"/>
        <v>2457885.6211001151</v>
      </c>
      <c r="N6" s="105">
        <f t="shared" si="0"/>
        <v>1123628.1536757958</v>
      </c>
      <c r="O6" s="179">
        <f t="shared" si="1"/>
        <v>3581513.7747759111</v>
      </c>
    </row>
    <row r="7" spans="1:15" ht="16.5" customHeight="1" x14ac:dyDescent="0.2">
      <c r="A7" s="2" t="s">
        <v>28</v>
      </c>
      <c r="B7" s="72" t="s">
        <v>5</v>
      </c>
      <c r="C7" s="66"/>
      <c r="D7" s="66"/>
      <c r="E7" s="67"/>
      <c r="F7" s="67"/>
      <c r="G7" s="68">
        <v>5144.2045385325464</v>
      </c>
      <c r="H7" s="68">
        <v>0</v>
      </c>
      <c r="I7" s="69"/>
      <c r="J7" s="69"/>
      <c r="K7" s="70">
        <v>823.91988210301679</v>
      </c>
      <c r="L7" s="71">
        <v>0</v>
      </c>
      <c r="M7" s="111">
        <f t="shared" si="0"/>
        <v>5968.1244206355632</v>
      </c>
      <c r="N7" s="105">
        <f t="shared" si="0"/>
        <v>0</v>
      </c>
      <c r="O7" s="179">
        <f t="shared" si="1"/>
        <v>5968.1244206355632</v>
      </c>
    </row>
    <row r="8" spans="1:15" ht="16.5" customHeight="1" x14ac:dyDescent="0.2">
      <c r="A8" s="2" t="s">
        <v>29</v>
      </c>
      <c r="B8" s="72" t="s">
        <v>6</v>
      </c>
      <c r="C8" s="66">
        <v>33784.872303521835</v>
      </c>
      <c r="D8" s="66">
        <v>7310.9119410644435</v>
      </c>
      <c r="E8" s="67"/>
      <c r="F8" s="67"/>
      <c r="G8" s="68">
        <v>27390.178155236474</v>
      </c>
      <c r="H8" s="68">
        <v>2626.3535427522647</v>
      </c>
      <c r="I8" s="69">
        <v>223.45650729023296</v>
      </c>
      <c r="J8" s="69">
        <v>0</v>
      </c>
      <c r="K8" s="70">
        <v>0</v>
      </c>
      <c r="L8" s="71">
        <v>796.40854686255454</v>
      </c>
      <c r="M8" s="111">
        <f t="shared" si="0"/>
        <v>61398.506966048546</v>
      </c>
      <c r="N8" s="105">
        <f t="shared" si="0"/>
        <v>10733.674030679262</v>
      </c>
      <c r="O8" s="179">
        <f t="shared" si="1"/>
        <v>72132.18099672781</v>
      </c>
    </row>
    <row r="9" spans="1:15" ht="16.5" customHeight="1" x14ac:dyDescent="0.2">
      <c r="A9" s="2" t="s">
        <v>30</v>
      </c>
      <c r="B9" s="72" t="s">
        <v>7</v>
      </c>
      <c r="C9" s="66">
        <v>556355.75517253764</v>
      </c>
      <c r="D9" s="66">
        <v>18368.438609083423</v>
      </c>
      <c r="E9" s="67"/>
      <c r="F9" s="67"/>
      <c r="G9" s="68">
        <v>627161.18779725488</v>
      </c>
      <c r="H9" s="68">
        <v>5895.9250490899549</v>
      </c>
      <c r="I9" s="69">
        <v>28814.700509329836</v>
      </c>
      <c r="J9" s="69">
        <v>0</v>
      </c>
      <c r="K9" s="70">
        <v>9266.7895116752079</v>
      </c>
      <c r="L9" s="71">
        <v>679.03517480551</v>
      </c>
      <c r="M9" s="111">
        <f t="shared" si="0"/>
        <v>1221598.4329907976</v>
      </c>
      <c r="N9" s="105">
        <f t="shared" si="0"/>
        <v>24943.398832978888</v>
      </c>
      <c r="O9" s="179">
        <f t="shared" si="1"/>
        <v>1246541.8318237765</v>
      </c>
    </row>
    <row r="10" spans="1:15" ht="16.5" customHeight="1" x14ac:dyDescent="0.2">
      <c r="A10" s="2" t="s">
        <v>31</v>
      </c>
      <c r="B10" s="72" t="s">
        <v>8</v>
      </c>
      <c r="C10" s="66">
        <v>433718.79443879065</v>
      </c>
      <c r="D10" s="66">
        <v>574557.2922786643</v>
      </c>
      <c r="E10" s="67"/>
      <c r="F10" s="67"/>
      <c r="G10" s="68">
        <v>2539866.559077756</v>
      </c>
      <c r="H10" s="68">
        <v>3878479.2584010735</v>
      </c>
      <c r="I10" s="69">
        <v>53304.870979367726</v>
      </c>
      <c r="J10" s="69">
        <v>29770.115214670914</v>
      </c>
      <c r="K10" s="70">
        <v>51947.23584403906</v>
      </c>
      <c r="L10" s="71">
        <v>68103.825946587065</v>
      </c>
      <c r="M10" s="111">
        <f t="shared" si="0"/>
        <v>3078837.4603399532</v>
      </c>
      <c r="N10" s="105">
        <f t="shared" si="0"/>
        <v>4550910.4918409958</v>
      </c>
      <c r="O10" s="179">
        <f t="shared" si="1"/>
        <v>7629747.952180949</v>
      </c>
    </row>
    <row r="11" spans="1:15" ht="16.5" customHeight="1" x14ac:dyDescent="0.2">
      <c r="A11" s="2" t="s">
        <v>32</v>
      </c>
      <c r="B11" s="72" t="s">
        <v>9</v>
      </c>
      <c r="C11" s="66">
        <v>5113.2758861315106</v>
      </c>
      <c r="D11" s="66">
        <v>2599.3037292937765</v>
      </c>
      <c r="E11" s="67"/>
      <c r="F11" s="67"/>
      <c r="G11" s="68">
        <v>77274.655551959077</v>
      </c>
      <c r="H11" s="68">
        <v>358504.35991652933</v>
      </c>
      <c r="I11" s="69">
        <v>4285.2597347455867</v>
      </c>
      <c r="J11" s="69">
        <v>3616.4377076865262</v>
      </c>
      <c r="K11" s="70">
        <v>8441.9302787327179</v>
      </c>
      <c r="L11" s="71">
        <v>63093.774220136344</v>
      </c>
      <c r="M11" s="111">
        <f t="shared" si="0"/>
        <v>95115.121451568892</v>
      </c>
      <c r="N11" s="105">
        <f t="shared" si="0"/>
        <v>427813.87557364593</v>
      </c>
      <c r="O11" s="179">
        <f t="shared" si="1"/>
        <v>522928.99702521483</v>
      </c>
    </row>
    <row r="12" spans="1:15" ht="16.5" customHeight="1" x14ac:dyDescent="0.2">
      <c r="A12" s="2" t="s">
        <v>33</v>
      </c>
      <c r="B12" s="72" t="s">
        <v>10</v>
      </c>
      <c r="C12" s="66">
        <v>675231.08597805409</v>
      </c>
      <c r="D12" s="66">
        <v>8671.5440767625496</v>
      </c>
      <c r="E12" s="67"/>
      <c r="F12" s="67"/>
      <c r="G12" s="68">
        <v>1337922.1549814295</v>
      </c>
      <c r="H12" s="68">
        <v>8594.56149657471</v>
      </c>
      <c r="I12" s="69">
        <v>12686.29685768241</v>
      </c>
      <c r="J12" s="69">
        <v>0</v>
      </c>
      <c r="K12" s="70">
        <v>14033.058518473003</v>
      </c>
      <c r="L12" s="71">
        <v>0</v>
      </c>
      <c r="M12" s="111">
        <f t="shared" si="0"/>
        <v>2039872.5963356392</v>
      </c>
      <c r="N12" s="105">
        <f t="shared" si="0"/>
        <v>17266.10557333726</v>
      </c>
      <c r="O12" s="179">
        <f t="shared" si="1"/>
        <v>2057138.7019089765</v>
      </c>
    </row>
    <row r="13" spans="1:15" ht="16.5" customHeight="1" x14ac:dyDescent="0.2">
      <c r="A13" s="2" t="s">
        <v>34</v>
      </c>
      <c r="B13" s="72" t="s">
        <v>11</v>
      </c>
      <c r="C13" s="66">
        <v>159183.31467857549</v>
      </c>
      <c r="D13" s="66">
        <v>59640.598081748307</v>
      </c>
      <c r="E13" s="67"/>
      <c r="F13" s="67"/>
      <c r="G13" s="68">
        <v>59251.045603765437</v>
      </c>
      <c r="H13" s="68">
        <v>2425.4777124884636</v>
      </c>
      <c r="I13" s="69">
        <v>2366.7556570516845</v>
      </c>
      <c r="J13" s="69">
        <v>1309.2953994440745</v>
      </c>
      <c r="K13" s="70"/>
      <c r="L13" s="71"/>
      <c r="M13" s="111">
        <f t="shared" si="0"/>
        <v>220801.11593939262</v>
      </c>
      <c r="N13" s="105">
        <f t="shared" si="0"/>
        <v>63375.371193680847</v>
      </c>
      <c r="O13" s="179">
        <f t="shared" si="1"/>
        <v>284176.48713307345</v>
      </c>
    </row>
    <row r="14" spans="1:15" ht="16.5" customHeight="1" x14ac:dyDescent="0.2">
      <c r="A14" s="2" t="s">
        <v>35</v>
      </c>
      <c r="B14" s="72" t="s">
        <v>12</v>
      </c>
      <c r="C14" s="66">
        <v>223890.74506121938</v>
      </c>
      <c r="D14" s="66">
        <v>56389.477277753591</v>
      </c>
      <c r="E14" s="67"/>
      <c r="F14" s="67"/>
      <c r="G14" s="68">
        <v>24996.212810563626</v>
      </c>
      <c r="H14" s="68">
        <v>4047.7991789514181</v>
      </c>
      <c r="I14" s="69">
        <v>4102.2810099496764</v>
      </c>
      <c r="J14" s="69">
        <v>0</v>
      </c>
      <c r="K14" s="70"/>
      <c r="L14" s="71"/>
      <c r="M14" s="111">
        <f t="shared" si="0"/>
        <v>252989.23888173269</v>
      </c>
      <c r="N14" s="105">
        <f t="shared" si="0"/>
        <v>60437.276456705011</v>
      </c>
      <c r="O14" s="179">
        <f t="shared" si="1"/>
        <v>313426.51533843769</v>
      </c>
    </row>
    <row r="15" spans="1:15" ht="16.5" customHeight="1" x14ac:dyDescent="0.2">
      <c r="A15" s="2" t="s">
        <v>36</v>
      </c>
      <c r="B15" s="72" t="s">
        <v>13</v>
      </c>
      <c r="C15" s="66">
        <v>428201.13749879797</v>
      </c>
      <c r="D15" s="66">
        <v>199701.20145037366</v>
      </c>
      <c r="E15" s="67"/>
      <c r="F15" s="67"/>
      <c r="G15" s="68">
        <v>47254.432581052053</v>
      </c>
      <c r="H15" s="68">
        <v>4378.5165691517777</v>
      </c>
      <c r="I15" s="69">
        <v>834.21727948411103</v>
      </c>
      <c r="J15" s="69">
        <v>0</v>
      </c>
      <c r="K15" s="70">
        <v>4334.0320225002015</v>
      </c>
      <c r="L15" s="71">
        <v>3005.7579125788029</v>
      </c>
      <c r="M15" s="111">
        <f t="shared" si="0"/>
        <v>480623.8193818343</v>
      </c>
      <c r="N15" s="105">
        <f t="shared" si="0"/>
        <v>207085.47593210422</v>
      </c>
      <c r="O15" s="179">
        <f t="shared" si="1"/>
        <v>687709.29531393852</v>
      </c>
    </row>
    <row r="16" spans="1:15" ht="16.5" customHeight="1" x14ac:dyDescent="0.2">
      <c r="A16" s="2" t="s">
        <v>37</v>
      </c>
      <c r="B16" s="72" t="s">
        <v>14</v>
      </c>
      <c r="C16" s="66"/>
      <c r="D16" s="66"/>
      <c r="E16" s="67"/>
      <c r="F16" s="67"/>
      <c r="G16" s="68">
        <v>46346.954145193587</v>
      </c>
      <c r="H16" s="68">
        <v>0</v>
      </c>
      <c r="I16" s="69"/>
      <c r="J16" s="69"/>
      <c r="K16" s="70">
        <v>1102.6477550704458</v>
      </c>
      <c r="L16" s="71">
        <v>0</v>
      </c>
      <c r="M16" s="111">
        <f t="shared" si="0"/>
        <v>47449.601900264031</v>
      </c>
      <c r="N16" s="105">
        <f t="shared" si="0"/>
        <v>0</v>
      </c>
      <c r="O16" s="179">
        <f t="shared" si="1"/>
        <v>47449.601900264031</v>
      </c>
    </row>
    <row r="17" spans="1:15" ht="16.5" customHeight="1" x14ac:dyDescent="0.2">
      <c r="A17" s="2" t="s">
        <v>38</v>
      </c>
      <c r="B17" s="72" t="s">
        <v>15</v>
      </c>
      <c r="C17" s="66">
        <v>1749950.4620345517</v>
      </c>
      <c r="D17" s="66">
        <v>846955.30349123338</v>
      </c>
      <c r="E17" s="67"/>
      <c r="F17" s="67"/>
      <c r="G17" s="68">
        <v>500094.57305538072</v>
      </c>
      <c r="H17" s="68">
        <v>246388.49663105045</v>
      </c>
      <c r="I17" s="69">
        <v>22274.208351561469</v>
      </c>
      <c r="J17" s="69">
        <v>26058.580062809</v>
      </c>
      <c r="K17" s="70">
        <v>18776.795529714276</v>
      </c>
      <c r="L17" s="71">
        <v>34205.711165518122</v>
      </c>
      <c r="M17" s="111">
        <f t="shared" si="0"/>
        <v>2291096.038971208</v>
      </c>
      <c r="N17" s="105">
        <f t="shared" si="0"/>
        <v>1153608.0913506108</v>
      </c>
      <c r="O17" s="179">
        <f t="shared" si="1"/>
        <v>3444704.1303218189</v>
      </c>
    </row>
    <row r="18" spans="1:15" ht="16.5" customHeight="1" x14ac:dyDescent="0.2">
      <c r="A18" s="2" t="s">
        <v>39</v>
      </c>
      <c r="B18" s="72" t="s">
        <v>16</v>
      </c>
      <c r="C18" s="66">
        <v>215986.91367681505</v>
      </c>
      <c r="D18" s="66">
        <v>40403.122684003749</v>
      </c>
      <c r="E18" s="67"/>
      <c r="F18" s="67"/>
      <c r="G18" s="68">
        <v>79102.014213025788</v>
      </c>
      <c r="H18" s="68">
        <v>25008.746708258586</v>
      </c>
      <c r="I18" s="69">
        <v>5184.1953029490323</v>
      </c>
      <c r="J18" s="69">
        <v>0</v>
      </c>
      <c r="K18" s="70">
        <v>7672.2132659803974</v>
      </c>
      <c r="L18" s="71">
        <v>5093.4701638238957</v>
      </c>
      <c r="M18" s="111">
        <f t="shared" si="0"/>
        <v>307945.33645877033</v>
      </c>
      <c r="N18" s="105">
        <f t="shared" si="0"/>
        <v>70505.339556086226</v>
      </c>
      <c r="O18" s="179">
        <f t="shared" si="1"/>
        <v>378450.67601485655</v>
      </c>
    </row>
    <row r="19" spans="1:15" ht="16.5" customHeight="1" x14ac:dyDescent="0.2">
      <c r="A19" s="2" t="s">
        <v>40</v>
      </c>
      <c r="B19" s="72" t="s">
        <v>17</v>
      </c>
      <c r="C19" s="66">
        <v>721017.61902082327</v>
      </c>
      <c r="D19" s="66">
        <v>736661.10256630555</v>
      </c>
      <c r="E19" s="67"/>
      <c r="F19" s="67"/>
      <c r="G19" s="68">
        <v>176519.57262588883</v>
      </c>
      <c r="H19" s="68">
        <v>132886.54660895871</v>
      </c>
      <c r="I19" s="69">
        <v>7583.504793262081</v>
      </c>
      <c r="J19" s="69">
        <v>2471.874351906974</v>
      </c>
      <c r="K19" s="70">
        <v>29908.532088101656</v>
      </c>
      <c r="L19" s="71">
        <v>15568.52440328816</v>
      </c>
      <c r="M19" s="111">
        <f t="shared" si="0"/>
        <v>935029.22852807585</v>
      </c>
      <c r="N19" s="105">
        <f t="shared" si="0"/>
        <v>887588.04793045938</v>
      </c>
      <c r="O19" s="179">
        <f t="shared" si="1"/>
        <v>1822617.2764585353</v>
      </c>
    </row>
    <row r="20" spans="1:15" ht="16.5" customHeight="1" x14ac:dyDescent="0.2">
      <c r="A20" s="2" t="s">
        <v>41</v>
      </c>
      <c r="B20" s="72" t="s">
        <v>18</v>
      </c>
      <c r="C20" s="66">
        <v>508435.02859195723</v>
      </c>
      <c r="D20" s="66">
        <v>801401.28461423819</v>
      </c>
      <c r="E20" s="67"/>
      <c r="F20" s="67"/>
      <c r="G20" s="68">
        <v>113825.6026457051</v>
      </c>
      <c r="H20" s="68">
        <v>60409.924024956061</v>
      </c>
      <c r="I20" s="69">
        <v>8538.0712452522675</v>
      </c>
      <c r="J20" s="69">
        <v>5088.3988969586399</v>
      </c>
      <c r="K20" s="70">
        <v>10618.291727043814</v>
      </c>
      <c r="L20" s="71">
        <v>97028.240758723332</v>
      </c>
      <c r="M20" s="111">
        <f t="shared" si="0"/>
        <v>641416.99420995847</v>
      </c>
      <c r="N20" s="105">
        <f t="shared" si="0"/>
        <v>963927.84829487628</v>
      </c>
      <c r="O20" s="179">
        <f t="shared" si="1"/>
        <v>1605344.8425048348</v>
      </c>
    </row>
    <row r="21" spans="1:15" ht="16.5" customHeight="1" x14ac:dyDescent="0.2">
      <c r="A21" s="6" t="s">
        <v>42</v>
      </c>
      <c r="B21" s="73" t="s">
        <v>19</v>
      </c>
      <c r="C21" s="66">
        <v>1681377.1580218521</v>
      </c>
      <c r="D21" s="66">
        <v>975602.39413509693</v>
      </c>
      <c r="E21" s="67"/>
      <c r="F21" s="67"/>
      <c r="G21" s="68">
        <v>664665.24421304243</v>
      </c>
      <c r="H21" s="68">
        <v>584228.72081623983</v>
      </c>
      <c r="I21" s="69">
        <v>26718.626300423155</v>
      </c>
      <c r="J21" s="69">
        <v>29827.158970423567</v>
      </c>
      <c r="K21" s="70">
        <v>148930.75829076147</v>
      </c>
      <c r="L21" s="71">
        <v>214634.97225816784</v>
      </c>
      <c r="M21" s="111">
        <f t="shared" si="0"/>
        <v>2521691.7868260792</v>
      </c>
      <c r="N21" s="105">
        <f t="shared" si="0"/>
        <v>1804293.2461799281</v>
      </c>
      <c r="O21" s="179">
        <f t="shared" si="1"/>
        <v>4325985.0330060069</v>
      </c>
    </row>
    <row r="22" spans="1:15" ht="21" customHeight="1" thickBot="1" x14ac:dyDescent="0.25">
      <c r="A22" s="3"/>
      <c r="B22" s="4" t="s">
        <v>43</v>
      </c>
      <c r="C22" s="74">
        <f>SUM(C4:C21)</f>
        <v>9262897.8202422</v>
      </c>
      <c r="D22" s="74">
        <f>SUM(D4:D21)</f>
        <v>4839276.8607060071</v>
      </c>
      <c r="E22" s="75">
        <f>SUM(E4:E21)</f>
        <v>15240448.55118159</v>
      </c>
      <c r="F22" s="75">
        <f>SUM(F4:F21)</f>
        <v>3612219.4433541573</v>
      </c>
      <c r="G22" s="76">
        <f>SUM(G4:G21)</f>
        <v>8659440.5364003386</v>
      </c>
      <c r="H22" s="76">
        <f>SUM(H4:H21)</f>
        <v>6357889.161609347</v>
      </c>
      <c r="I22" s="77">
        <f>SUM(I4:I21)</f>
        <v>394633.44808613253</v>
      </c>
      <c r="J22" s="77">
        <f>SUM(J4:J21)</f>
        <v>152697.00752749731</v>
      </c>
      <c r="K22" s="78">
        <f>SUM(K4:K21)</f>
        <v>1290638.4511643639</v>
      </c>
      <c r="L22" s="79">
        <f>SUM(L4:L21)</f>
        <v>1250794.4609659719</v>
      </c>
      <c r="M22" s="112">
        <f>SUM(M4:M21)</f>
        <v>34848058.807074621</v>
      </c>
      <c r="N22" s="113">
        <f>SUM(N4:N21)</f>
        <v>16212876.934162982</v>
      </c>
      <c r="O22" s="179">
        <f t="shared" si="1"/>
        <v>51060935.741237603</v>
      </c>
    </row>
    <row r="23" spans="1:15" ht="16.5" customHeight="1" x14ac:dyDescent="0.2">
      <c r="N23" s="14"/>
    </row>
    <row r="24" spans="1:15" ht="16.5" customHeight="1" thickBot="1" x14ac:dyDescent="0.25">
      <c r="A24" s="80" t="s">
        <v>50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115"/>
      <c r="N24" s="115"/>
    </row>
    <row r="25" spans="1:15" ht="16.5" customHeight="1" thickBot="1" x14ac:dyDescent="0.25">
      <c r="A25" s="23"/>
      <c r="B25" s="47" t="s">
        <v>44</v>
      </c>
      <c r="C25" s="48" t="s">
        <v>22</v>
      </c>
      <c r="D25" s="81"/>
      <c r="E25" s="50" t="s">
        <v>23</v>
      </c>
      <c r="F25" s="51"/>
      <c r="G25" s="52" t="s">
        <v>24</v>
      </c>
      <c r="H25" s="53"/>
      <c r="I25" s="54" t="s">
        <v>20</v>
      </c>
      <c r="J25" s="55"/>
      <c r="K25" s="56" t="s">
        <v>21</v>
      </c>
      <c r="L25" s="57"/>
      <c r="M25" s="120" t="s">
        <v>43</v>
      </c>
      <c r="N25" s="121"/>
    </row>
    <row r="26" spans="1:15" ht="16.5" customHeight="1" thickBot="1" x14ac:dyDescent="0.25">
      <c r="A26" s="24"/>
      <c r="B26" s="58"/>
      <c r="C26" s="35" t="s">
        <v>47</v>
      </c>
      <c r="D26" s="37"/>
      <c r="E26" s="35" t="s">
        <v>47</v>
      </c>
      <c r="F26" s="37"/>
      <c r="G26" s="35" t="s">
        <v>47</v>
      </c>
      <c r="H26" s="37"/>
      <c r="I26" s="35" t="s">
        <v>47</v>
      </c>
      <c r="J26" s="37"/>
      <c r="K26" s="35" t="s">
        <v>47</v>
      </c>
      <c r="L26" s="36"/>
      <c r="M26" s="122" t="s">
        <v>47</v>
      </c>
      <c r="N26" s="123"/>
    </row>
    <row r="27" spans="1:15" ht="16.5" customHeight="1" x14ac:dyDescent="0.2">
      <c r="A27" s="5" t="s">
        <v>25</v>
      </c>
      <c r="B27" s="65" t="s">
        <v>2</v>
      </c>
      <c r="C27" s="40">
        <v>1289696.9643629962</v>
      </c>
      <c r="D27" s="127"/>
      <c r="E27" s="39">
        <v>15240448.55118159</v>
      </c>
      <c r="F27" s="39"/>
      <c r="G27" s="39">
        <v>554942.02903680236</v>
      </c>
      <c r="H27" s="39"/>
      <c r="I27" s="39">
        <v>118512.38060611936</v>
      </c>
      <c r="J27" s="39"/>
      <c r="K27" s="39">
        <v>905177.64877237019</v>
      </c>
      <c r="L27" s="39"/>
      <c r="M27" s="118">
        <v>18108777.573959876</v>
      </c>
      <c r="N27" s="119"/>
    </row>
    <row r="28" spans="1:15" ht="16.5" customHeight="1" x14ac:dyDescent="0.2">
      <c r="A28" s="2" t="s">
        <v>26</v>
      </c>
      <c r="B28" s="72" t="s">
        <v>3</v>
      </c>
      <c r="C28" s="40">
        <v>11838.89266841226</v>
      </c>
      <c r="D28" s="127"/>
      <c r="E28" s="39">
        <v>0</v>
      </c>
      <c r="F28" s="39"/>
      <c r="G28" s="39">
        <v>62474.192727978349</v>
      </c>
      <c r="H28" s="39"/>
      <c r="I28" s="39">
        <v>4091.1136508504819</v>
      </c>
      <c r="J28" s="39"/>
      <c r="K28" s="39">
        <v>1158.009365432275</v>
      </c>
      <c r="L28" s="39"/>
      <c r="M28" s="118">
        <v>79562.208412673368</v>
      </c>
      <c r="N28" s="119"/>
    </row>
    <row r="29" spans="1:15" ht="16.5" customHeight="1" x14ac:dyDescent="0.2">
      <c r="A29" s="2" t="s">
        <v>27</v>
      </c>
      <c r="B29" s="72" t="s">
        <v>4</v>
      </c>
      <c r="C29" s="40">
        <v>569115.80084716412</v>
      </c>
      <c r="D29" s="127"/>
      <c r="E29" s="39">
        <v>0</v>
      </c>
      <c r="F29" s="39"/>
      <c r="G29" s="39">
        <v>1715209.7226397712</v>
      </c>
      <c r="H29" s="39"/>
      <c r="I29" s="39">
        <v>95113.509300813355</v>
      </c>
      <c r="J29" s="39"/>
      <c r="K29" s="39">
        <v>78446.588312366192</v>
      </c>
      <c r="L29" s="39"/>
      <c r="M29" s="118">
        <v>2457885.6211001151</v>
      </c>
      <c r="N29" s="119"/>
    </row>
    <row r="30" spans="1:15" ht="16.5" customHeight="1" x14ac:dyDescent="0.2">
      <c r="A30" s="2" t="s">
        <v>28</v>
      </c>
      <c r="B30" s="72" t="s">
        <v>5</v>
      </c>
      <c r="C30" s="40">
        <v>0</v>
      </c>
      <c r="D30" s="127"/>
      <c r="E30" s="39">
        <v>0</v>
      </c>
      <c r="F30" s="39"/>
      <c r="G30" s="39">
        <v>5144.2045385325464</v>
      </c>
      <c r="H30" s="39"/>
      <c r="I30" s="39">
        <v>0</v>
      </c>
      <c r="J30" s="39"/>
      <c r="K30" s="39">
        <v>823.91988210301679</v>
      </c>
      <c r="L30" s="39"/>
      <c r="M30" s="118">
        <v>5968.1244206355632</v>
      </c>
      <c r="N30" s="119"/>
    </row>
    <row r="31" spans="1:15" ht="16.5" customHeight="1" x14ac:dyDescent="0.2">
      <c r="A31" s="2" t="s">
        <v>29</v>
      </c>
      <c r="B31" s="72" t="s">
        <v>6</v>
      </c>
      <c r="C31" s="40">
        <v>33784.872303521835</v>
      </c>
      <c r="D31" s="127"/>
      <c r="E31" s="39">
        <v>0</v>
      </c>
      <c r="F31" s="39"/>
      <c r="G31" s="39">
        <v>27390.178155236474</v>
      </c>
      <c r="H31" s="39"/>
      <c r="I31" s="39">
        <v>223.45650729023296</v>
      </c>
      <c r="J31" s="39"/>
      <c r="K31" s="39">
        <v>0</v>
      </c>
      <c r="L31" s="39"/>
      <c r="M31" s="118">
        <v>61398.506966048546</v>
      </c>
      <c r="N31" s="119"/>
    </row>
    <row r="32" spans="1:15" ht="16.5" customHeight="1" x14ac:dyDescent="0.2">
      <c r="A32" s="2" t="s">
        <v>30</v>
      </c>
      <c r="B32" s="72" t="s">
        <v>7</v>
      </c>
      <c r="C32" s="40">
        <v>556355.75517253764</v>
      </c>
      <c r="D32" s="127"/>
      <c r="E32" s="39">
        <v>0</v>
      </c>
      <c r="F32" s="39"/>
      <c r="G32" s="39">
        <v>627161.18779725488</v>
      </c>
      <c r="H32" s="39"/>
      <c r="I32" s="39">
        <v>28814.700509329836</v>
      </c>
      <c r="J32" s="39"/>
      <c r="K32" s="39">
        <v>9266.7895116752079</v>
      </c>
      <c r="L32" s="39"/>
      <c r="M32" s="118">
        <v>1221598.4329907976</v>
      </c>
      <c r="N32" s="119"/>
    </row>
    <row r="33" spans="1:14" ht="16.5" customHeight="1" x14ac:dyDescent="0.2">
      <c r="A33" s="2" t="s">
        <v>31</v>
      </c>
      <c r="B33" s="72" t="s">
        <v>8</v>
      </c>
      <c r="C33" s="40">
        <v>433718.79443879065</v>
      </c>
      <c r="D33" s="127"/>
      <c r="E33" s="39">
        <v>0</v>
      </c>
      <c r="F33" s="39"/>
      <c r="G33" s="39">
        <v>2539866.559077756</v>
      </c>
      <c r="H33" s="39"/>
      <c r="I33" s="39">
        <v>53304.870979367726</v>
      </c>
      <c r="J33" s="39"/>
      <c r="K33" s="39">
        <v>51947.23584403906</v>
      </c>
      <c r="L33" s="39"/>
      <c r="M33" s="118">
        <v>3078837.4603399532</v>
      </c>
      <c r="N33" s="119"/>
    </row>
    <row r="34" spans="1:14" ht="16.5" customHeight="1" x14ac:dyDescent="0.2">
      <c r="A34" s="2" t="s">
        <v>32</v>
      </c>
      <c r="B34" s="72" t="s">
        <v>9</v>
      </c>
      <c r="C34" s="40">
        <v>5113.2758861315106</v>
      </c>
      <c r="D34" s="127"/>
      <c r="E34" s="39">
        <v>0</v>
      </c>
      <c r="F34" s="39"/>
      <c r="G34" s="39">
        <v>77274.655551959077</v>
      </c>
      <c r="H34" s="39"/>
      <c r="I34" s="39">
        <v>4285.2597347455867</v>
      </c>
      <c r="J34" s="39"/>
      <c r="K34" s="39">
        <v>8441.9302787327179</v>
      </c>
      <c r="L34" s="39"/>
      <c r="M34" s="118">
        <v>95115.121451568892</v>
      </c>
      <c r="N34" s="119"/>
    </row>
    <row r="35" spans="1:14" ht="16.5" customHeight="1" x14ac:dyDescent="0.2">
      <c r="A35" s="2" t="s">
        <v>33</v>
      </c>
      <c r="B35" s="72" t="s">
        <v>10</v>
      </c>
      <c r="C35" s="40">
        <v>675231.08597805409</v>
      </c>
      <c r="D35" s="127"/>
      <c r="E35" s="39">
        <v>0</v>
      </c>
      <c r="F35" s="39"/>
      <c r="G35" s="39">
        <v>1337922.1549814295</v>
      </c>
      <c r="H35" s="39"/>
      <c r="I35" s="39">
        <v>12686.29685768241</v>
      </c>
      <c r="J35" s="39"/>
      <c r="K35" s="39">
        <v>14033.058518473003</v>
      </c>
      <c r="L35" s="39"/>
      <c r="M35" s="118">
        <v>2039872.5963356392</v>
      </c>
      <c r="N35" s="119"/>
    </row>
    <row r="36" spans="1:14" ht="16.5" customHeight="1" x14ac:dyDescent="0.2">
      <c r="A36" s="2" t="s">
        <v>34</v>
      </c>
      <c r="B36" s="72" t="s">
        <v>11</v>
      </c>
      <c r="C36" s="40">
        <v>159183.31467857549</v>
      </c>
      <c r="D36" s="127"/>
      <c r="E36" s="39">
        <v>0</v>
      </c>
      <c r="F36" s="39"/>
      <c r="G36" s="39">
        <v>59251.045603765437</v>
      </c>
      <c r="H36" s="39"/>
      <c r="I36" s="39">
        <v>2366.7556570516845</v>
      </c>
      <c r="J36" s="39"/>
      <c r="K36" s="39">
        <v>0</v>
      </c>
      <c r="L36" s="39"/>
      <c r="M36" s="118">
        <v>220801.11593939262</v>
      </c>
      <c r="N36" s="119"/>
    </row>
    <row r="37" spans="1:14" ht="16.5" customHeight="1" x14ac:dyDescent="0.2">
      <c r="A37" s="2" t="s">
        <v>35</v>
      </c>
      <c r="B37" s="72" t="s">
        <v>12</v>
      </c>
      <c r="C37" s="40">
        <v>223890.74506121938</v>
      </c>
      <c r="D37" s="127"/>
      <c r="E37" s="39">
        <v>0</v>
      </c>
      <c r="F37" s="39"/>
      <c r="G37" s="39">
        <v>24996.212810563626</v>
      </c>
      <c r="H37" s="39"/>
      <c r="I37" s="39">
        <v>4102.2810099496764</v>
      </c>
      <c r="J37" s="39"/>
      <c r="K37" s="39">
        <v>0</v>
      </c>
      <c r="L37" s="39"/>
      <c r="M37" s="118">
        <v>252989.23888173269</v>
      </c>
      <c r="N37" s="119"/>
    </row>
    <row r="38" spans="1:14" ht="16.5" customHeight="1" x14ac:dyDescent="0.2">
      <c r="A38" s="2" t="s">
        <v>36</v>
      </c>
      <c r="B38" s="72" t="s">
        <v>13</v>
      </c>
      <c r="C38" s="40">
        <v>428201.13749879797</v>
      </c>
      <c r="D38" s="127"/>
      <c r="E38" s="39">
        <v>0</v>
      </c>
      <c r="F38" s="39"/>
      <c r="G38" s="39">
        <v>47254.432581052053</v>
      </c>
      <c r="H38" s="39"/>
      <c r="I38" s="39">
        <v>834.21727948411103</v>
      </c>
      <c r="J38" s="39"/>
      <c r="K38" s="39">
        <v>4334.0320225002015</v>
      </c>
      <c r="L38" s="39"/>
      <c r="M38" s="118">
        <v>480623.8193818343</v>
      </c>
      <c r="N38" s="119"/>
    </row>
    <row r="39" spans="1:14" ht="16.5" customHeight="1" x14ac:dyDescent="0.2">
      <c r="A39" s="2" t="s">
        <v>37</v>
      </c>
      <c r="B39" s="72" t="s">
        <v>14</v>
      </c>
      <c r="C39" s="40">
        <v>0</v>
      </c>
      <c r="D39" s="127"/>
      <c r="E39" s="39">
        <v>0</v>
      </c>
      <c r="F39" s="39"/>
      <c r="G39" s="39">
        <v>46346.954145193587</v>
      </c>
      <c r="H39" s="39"/>
      <c r="I39" s="39">
        <v>0</v>
      </c>
      <c r="J39" s="39"/>
      <c r="K39" s="39">
        <v>1102.6477550704458</v>
      </c>
      <c r="L39" s="39"/>
      <c r="M39" s="118">
        <v>47449.601900264031</v>
      </c>
      <c r="N39" s="119"/>
    </row>
    <row r="40" spans="1:14" ht="16.5" customHeight="1" x14ac:dyDescent="0.2">
      <c r="A40" s="2" t="s">
        <v>38</v>
      </c>
      <c r="B40" s="72" t="s">
        <v>15</v>
      </c>
      <c r="C40" s="40">
        <v>1749950.4620345517</v>
      </c>
      <c r="D40" s="127"/>
      <c r="E40" s="39">
        <v>0</v>
      </c>
      <c r="F40" s="39"/>
      <c r="G40" s="39">
        <v>500094.57305538072</v>
      </c>
      <c r="H40" s="39"/>
      <c r="I40" s="39">
        <v>22274.208351561469</v>
      </c>
      <c r="J40" s="39"/>
      <c r="K40" s="39">
        <v>18776.795529714276</v>
      </c>
      <c r="L40" s="39"/>
      <c r="M40" s="118">
        <v>2291096.038971208</v>
      </c>
      <c r="N40" s="119"/>
    </row>
    <row r="41" spans="1:14" ht="16.5" customHeight="1" x14ac:dyDescent="0.2">
      <c r="A41" s="2" t="s">
        <v>39</v>
      </c>
      <c r="B41" s="72" t="s">
        <v>16</v>
      </c>
      <c r="C41" s="40">
        <v>215986.91367681505</v>
      </c>
      <c r="D41" s="127"/>
      <c r="E41" s="39">
        <v>0</v>
      </c>
      <c r="F41" s="39"/>
      <c r="G41" s="39">
        <v>79102.014213025788</v>
      </c>
      <c r="H41" s="39"/>
      <c r="I41" s="39">
        <v>5184.1953029490323</v>
      </c>
      <c r="J41" s="39"/>
      <c r="K41" s="39">
        <v>7672.2132659803974</v>
      </c>
      <c r="L41" s="39"/>
      <c r="M41" s="118">
        <v>307945.33645877033</v>
      </c>
      <c r="N41" s="119"/>
    </row>
    <row r="42" spans="1:14" ht="16.5" customHeight="1" x14ac:dyDescent="0.2">
      <c r="A42" s="2" t="s">
        <v>40</v>
      </c>
      <c r="B42" s="72" t="s">
        <v>17</v>
      </c>
      <c r="C42" s="40">
        <v>721017.61902082327</v>
      </c>
      <c r="D42" s="127"/>
      <c r="E42" s="39">
        <v>0</v>
      </c>
      <c r="F42" s="39"/>
      <c r="G42" s="39">
        <v>176519.57262588883</v>
      </c>
      <c r="H42" s="39"/>
      <c r="I42" s="39">
        <v>7583.504793262081</v>
      </c>
      <c r="J42" s="39"/>
      <c r="K42" s="39">
        <v>29908.532088101656</v>
      </c>
      <c r="L42" s="39"/>
      <c r="M42" s="118">
        <v>935029.22852807585</v>
      </c>
      <c r="N42" s="119"/>
    </row>
    <row r="43" spans="1:14" ht="16.5" customHeight="1" x14ac:dyDescent="0.2">
      <c r="A43" s="2" t="s">
        <v>41</v>
      </c>
      <c r="B43" s="72" t="s">
        <v>18</v>
      </c>
      <c r="C43" s="40">
        <v>508435.02859195723</v>
      </c>
      <c r="D43" s="127"/>
      <c r="E43" s="39">
        <v>0</v>
      </c>
      <c r="F43" s="39"/>
      <c r="G43" s="39">
        <v>113825.6026457051</v>
      </c>
      <c r="H43" s="39"/>
      <c r="I43" s="39">
        <v>8538.0712452522675</v>
      </c>
      <c r="J43" s="39"/>
      <c r="K43" s="39">
        <v>10618.291727043814</v>
      </c>
      <c r="L43" s="39"/>
      <c r="M43" s="118">
        <v>641416.99420995847</v>
      </c>
      <c r="N43" s="119"/>
    </row>
    <row r="44" spans="1:14" ht="16.5" customHeight="1" x14ac:dyDescent="0.2">
      <c r="A44" s="6" t="s">
        <v>42</v>
      </c>
      <c r="B44" s="73" t="s">
        <v>19</v>
      </c>
      <c r="C44" s="128">
        <v>1681377.1580218521</v>
      </c>
      <c r="D44" s="129"/>
      <c r="E44" s="39">
        <v>0</v>
      </c>
      <c r="F44" s="39"/>
      <c r="G44" s="39">
        <v>664665.24421304243</v>
      </c>
      <c r="H44" s="39"/>
      <c r="I44" s="39">
        <v>26718.626300423155</v>
      </c>
      <c r="J44" s="39"/>
      <c r="K44" s="39">
        <v>148930.75829076147</v>
      </c>
      <c r="L44" s="39"/>
      <c r="M44" s="118">
        <v>2521691.7868260792</v>
      </c>
      <c r="N44" s="119"/>
    </row>
    <row r="45" spans="1:14" ht="16.5" customHeight="1" thickBot="1" x14ac:dyDescent="0.25">
      <c r="A45" s="3"/>
      <c r="B45" s="4" t="s">
        <v>43</v>
      </c>
      <c r="C45" s="82">
        <v>9262897.8202422</v>
      </c>
      <c r="D45" s="84"/>
      <c r="E45" s="82">
        <v>15240448.55118159</v>
      </c>
      <c r="F45" s="83"/>
      <c r="G45" s="82">
        <v>8659440.5364003386</v>
      </c>
      <c r="H45" s="83"/>
      <c r="I45" s="82">
        <v>394633.44808613253</v>
      </c>
      <c r="J45" s="83"/>
      <c r="K45" s="82">
        <v>1290638.4511643639</v>
      </c>
      <c r="L45" s="83"/>
      <c r="M45" s="116">
        <v>34848058.807074621</v>
      </c>
      <c r="N45" s="117"/>
    </row>
    <row r="47" spans="1:14" ht="16.5" customHeight="1" thickBot="1" x14ac:dyDescent="0.25">
      <c r="A47" s="32" t="s">
        <v>51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46"/>
      <c r="N47" s="46"/>
    </row>
    <row r="48" spans="1:14" ht="16.5" customHeight="1" thickBot="1" x14ac:dyDescent="0.25">
      <c r="A48" s="23"/>
      <c r="B48" s="47" t="s">
        <v>44</v>
      </c>
      <c r="C48" s="48" t="s">
        <v>22</v>
      </c>
      <c r="D48" s="81"/>
      <c r="E48" s="50" t="s">
        <v>23</v>
      </c>
      <c r="F48" s="51"/>
      <c r="G48" s="52" t="s">
        <v>24</v>
      </c>
      <c r="H48" s="53"/>
      <c r="I48" s="54" t="s">
        <v>20</v>
      </c>
      <c r="J48" s="55"/>
      <c r="K48" s="56" t="s">
        <v>21</v>
      </c>
      <c r="L48" s="57"/>
      <c r="M48" s="120" t="s">
        <v>43</v>
      </c>
      <c r="N48" s="121"/>
    </row>
    <row r="49" spans="1:14" ht="16.5" customHeight="1" thickBot="1" x14ac:dyDescent="0.25">
      <c r="A49" s="24"/>
      <c r="B49" s="58"/>
      <c r="C49" s="41" t="s">
        <v>1</v>
      </c>
      <c r="D49" s="39"/>
      <c r="E49" s="41" t="s">
        <v>1</v>
      </c>
      <c r="F49" s="39"/>
      <c r="G49" s="41" t="s">
        <v>1</v>
      </c>
      <c r="H49" s="39"/>
      <c r="I49" s="41" t="s">
        <v>1</v>
      </c>
      <c r="J49" s="39"/>
      <c r="K49" s="41" t="s">
        <v>1</v>
      </c>
      <c r="L49" s="39"/>
      <c r="M49" s="125" t="s">
        <v>1</v>
      </c>
      <c r="N49" s="126"/>
    </row>
    <row r="50" spans="1:14" ht="16.5" customHeight="1" x14ac:dyDescent="0.2">
      <c r="A50" s="5" t="s">
        <v>25</v>
      </c>
      <c r="B50" s="65" t="s">
        <v>2</v>
      </c>
      <c r="C50" s="40">
        <v>400806.08812971169</v>
      </c>
      <c r="D50" s="39"/>
      <c r="E50" s="40">
        <v>3612219.4433541573</v>
      </c>
      <c r="F50" s="39"/>
      <c r="G50" s="40">
        <v>162215.96455961507</v>
      </c>
      <c r="H50" s="39"/>
      <c r="I50" s="40">
        <v>25603.345070663228</v>
      </c>
      <c r="J50" s="39"/>
      <c r="K50" s="40">
        <v>639402.27917342086</v>
      </c>
      <c r="L50" s="39"/>
      <c r="M50" s="118">
        <v>4840247.1202875683</v>
      </c>
      <c r="N50" s="119"/>
    </row>
    <row r="51" spans="1:14" ht="16.5" customHeight="1" x14ac:dyDescent="0.2">
      <c r="A51" s="2" t="s">
        <v>26</v>
      </c>
      <c r="B51" s="72" t="s">
        <v>3</v>
      </c>
      <c r="C51" s="40">
        <v>0</v>
      </c>
      <c r="D51" s="39"/>
      <c r="E51" s="40">
        <v>0</v>
      </c>
      <c r="F51" s="39"/>
      <c r="G51" s="40">
        <v>6513.4174535279299</v>
      </c>
      <c r="H51" s="39"/>
      <c r="I51" s="40">
        <v>0</v>
      </c>
      <c r="J51" s="39"/>
      <c r="K51" s="40">
        <v>0</v>
      </c>
      <c r="L51" s="39"/>
      <c r="M51" s="118">
        <v>6513.4174535279299</v>
      </c>
      <c r="N51" s="119"/>
    </row>
    <row r="52" spans="1:14" ht="16.5" customHeight="1" x14ac:dyDescent="0.2">
      <c r="A52" s="2" t="s">
        <v>27</v>
      </c>
      <c r="B52" s="72" t="s">
        <v>4</v>
      </c>
      <c r="C52" s="40">
        <v>110208.797640673</v>
      </c>
      <c r="D52" s="39"/>
      <c r="E52" s="40">
        <v>0</v>
      </c>
      <c r="F52" s="39"/>
      <c r="G52" s="40">
        <v>875285.09294012887</v>
      </c>
      <c r="H52" s="39"/>
      <c r="I52" s="40">
        <v>28951.80185293439</v>
      </c>
      <c r="J52" s="39"/>
      <c r="K52" s="40">
        <v>109182.46124205942</v>
      </c>
      <c r="L52" s="39"/>
      <c r="M52" s="118">
        <v>1123628.1536757958</v>
      </c>
      <c r="N52" s="119"/>
    </row>
    <row r="53" spans="1:14" ht="16.5" customHeight="1" x14ac:dyDescent="0.2">
      <c r="A53" s="2" t="s">
        <v>28</v>
      </c>
      <c r="B53" s="72" t="s">
        <v>5</v>
      </c>
      <c r="C53" s="40">
        <v>0</v>
      </c>
      <c r="D53" s="39"/>
      <c r="E53" s="40">
        <v>0</v>
      </c>
      <c r="F53" s="39"/>
      <c r="G53" s="40">
        <v>0</v>
      </c>
      <c r="H53" s="39"/>
      <c r="I53" s="40">
        <v>0</v>
      </c>
      <c r="J53" s="39"/>
      <c r="K53" s="40">
        <v>0</v>
      </c>
      <c r="L53" s="39"/>
      <c r="M53" s="118">
        <v>0</v>
      </c>
      <c r="N53" s="119"/>
    </row>
    <row r="54" spans="1:14" ht="16.5" customHeight="1" x14ac:dyDescent="0.2">
      <c r="A54" s="2" t="s">
        <v>29</v>
      </c>
      <c r="B54" s="72" t="s">
        <v>6</v>
      </c>
      <c r="C54" s="40">
        <v>7310.9119410644435</v>
      </c>
      <c r="D54" s="39"/>
      <c r="E54" s="40">
        <v>0</v>
      </c>
      <c r="F54" s="39"/>
      <c r="G54" s="40">
        <v>2626.3535427522647</v>
      </c>
      <c r="H54" s="39"/>
      <c r="I54" s="40">
        <v>0</v>
      </c>
      <c r="J54" s="39"/>
      <c r="K54" s="40">
        <v>796.40854686255454</v>
      </c>
      <c r="L54" s="39"/>
      <c r="M54" s="118">
        <v>10733.674030679262</v>
      </c>
      <c r="N54" s="119"/>
    </row>
    <row r="55" spans="1:14" ht="16.5" customHeight="1" x14ac:dyDescent="0.2">
      <c r="A55" s="2" t="s">
        <v>30</v>
      </c>
      <c r="B55" s="72" t="s">
        <v>7</v>
      </c>
      <c r="C55" s="40">
        <v>18368.438609083423</v>
      </c>
      <c r="D55" s="39"/>
      <c r="E55" s="40">
        <v>0</v>
      </c>
      <c r="F55" s="39"/>
      <c r="G55" s="40">
        <v>5895.9250490899549</v>
      </c>
      <c r="H55" s="39"/>
      <c r="I55" s="40">
        <v>0</v>
      </c>
      <c r="J55" s="39"/>
      <c r="K55" s="40">
        <v>679.03517480551</v>
      </c>
      <c r="L55" s="39"/>
      <c r="M55" s="118">
        <v>24943.398832978888</v>
      </c>
      <c r="N55" s="119"/>
    </row>
    <row r="56" spans="1:14" ht="16.5" customHeight="1" x14ac:dyDescent="0.2">
      <c r="A56" s="2" t="s">
        <v>31</v>
      </c>
      <c r="B56" s="72" t="s">
        <v>8</v>
      </c>
      <c r="C56" s="40">
        <v>574557.2922786643</v>
      </c>
      <c r="D56" s="39"/>
      <c r="E56" s="40">
        <v>0</v>
      </c>
      <c r="F56" s="39"/>
      <c r="G56" s="40">
        <v>3878479.2584010735</v>
      </c>
      <c r="H56" s="39"/>
      <c r="I56" s="40">
        <v>29770.115214670914</v>
      </c>
      <c r="J56" s="39"/>
      <c r="K56" s="40">
        <v>68103.825946587065</v>
      </c>
      <c r="L56" s="39"/>
      <c r="M56" s="118">
        <v>4550910.4918409958</v>
      </c>
      <c r="N56" s="119"/>
    </row>
    <row r="57" spans="1:14" ht="16.5" customHeight="1" x14ac:dyDescent="0.2">
      <c r="A57" s="2" t="s">
        <v>32</v>
      </c>
      <c r="B57" s="72" t="s">
        <v>9</v>
      </c>
      <c r="C57" s="40">
        <v>2599.3037292937765</v>
      </c>
      <c r="D57" s="39"/>
      <c r="E57" s="40">
        <v>0</v>
      </c>
      <c r="F57" s="39"/>
      <c r="G57" s="40">
        <v>358504.35991652933</v>
      </c>
      <c r="H57" s="39"/>
      <c r="I57" s="40">
        <v>3616.4377076865262</v>
      </c>
      <c r="J57" s="39"/>
      <c r="K57" s="40">
        <v>63093.774220136344</v>
      </c>
      <c r="L57" s="39"/>
      <c r="M57" s="118">
        <v>427813.87557364593</v>
      </c>
      <c r="N57" s="119"/>
    </row>
    <row r="58" spans="1:14" ht="16.5" customHeight="1" x14ac:dyDescent="0.2">
      <c r="A58" s="2" t="s">
        <v>33</v>
      </c>
      <c r="B58" s="72" t="s">
        <v>10</v>
      </c>
      <c r="C58" s="40">
        <v>8671.5440767625496</v>
      </c>
      <c r="D58" s="39"/>
      <c r="E58" s="40">
        <v>0</v>
      </c>
      <c r="F58" s="39"/>
      <c r="G58" s="40">
        <v>8594.56149657471</v>
      </c>
      <c r="H58" s="39"/>
      <c r="I58" s="40">
        <v>0</v>
      </c>
      <c r="J58" s="39"/>
      <c r="K58" s="40">
        <v>0</v>
      </c>
      <c r="L58" s="39"/>
      <c r="M58" s="118">
        <v>17266.10557333726</v>
      </c>
      <c r="N58" s="119"/>
    </row>
    <row r="59" spans="1:14" ht="16.5" customHeight="1" x14ac:dyDescent="0.2">
      <c r="A59" s="2" t="s">
        <v>34</v>
      </c>
      <c r="B59" s="72" t="s">
        <v>11</v>
      </c>
      <c r="C59" s="40">
        <v>59640.598081748307</v>
      </c>
      <c r="D59" s="39"/>
      <c r="E59" s="40">
        <v>0</v>
      </c>
      <c r="F59" s="39"/>
      <c r="G59" s="40">
        <v>2425.4777124884636</v>
      </c>
      <c r="H59" s="39"/>
      <c r="I59" s="40">
        <v>1309.2953994440745</v>
      </c>
      <c r="J59" s="39"/>
      <c r="K59" s="40">
        <v>0</v>
      </c>
      <c r="L59" s="39"/>
      <c r="M59" s="118">
        <v>63375.371193680847</v>
      </c>
      <c r="N59" s="119"/>
    </row>
    <row r="60" spans="1:14" ht="16.5" customHeight="1" x14ac:dyDescent="0.2">
      <c r="A60" s="2" t="s">
        <v>35</v>
      </c>
      <c r="B60" s="72" t="s">
        <v>12</v>
      </c>
      <c r="C60" s="40">
        <v>56389.477277753591</v>
      </c>
      <c r="D60" s="39"/>
      <c r="E60" s="40">
        <v>0</v>
      </c>
      <c r="F60" s="39"/>
      <c r="G60" s="40">
        <v>4047.7991789514181</v>
      </c>
      <c r="H60" s="39"/>
      <c r="I60" s="40">
        <v>0</v>
      </c>
      <c r="J60" s="39"/>
      <c r="K60" s="40">
        <v>0</v>
      </c>
      <c r="L60" s="39"/>
      <c r="M60" s="118">
        <v>60437.276456705011</v>
      </c>
      <c r="N60" s="119"/>
    </row>
    <row r="61" spans="1:14" ht="16.5" customHeight="1" x14ac:dyDescent="0.2">
      <c r="A61" s="2" t="s">
        <v>36</v>
      </c>
      <c r="B61" s="72" t="s">
        <v>13</v>
      </c>
      <c r="C61" s="40">
        <v>199701.20145037366</v>
      </c>
      <c r="D61" s="39"/>
      <c r="E61" s="40">
        <v>0</v>
      </c>
      <c r="F61" s="39"/>
      <c r="G61" s="40">
        <v>4378.5165691517777</v>
      </c>
      <c r="H61" s="39"/>
      <c r="I61" s="40">
        <v>0</v>
      </c>
      <c r="J61" s="39"/>
      <c r="K61" s="40">
        <v>3005.7579125788029</v>
      </c>
      <c r="L61" s="39"/>
      <c r="M61" s="118">
        <v>207085.47593210422</v>
      </c>
      <c r="N61" s="119"/>
    </row>
    <row r="62" spans="1:14" ht="16.5" customHeight="1" x14ac:dyDescent="0.2">
      <c r="A62" s="2" t="s">
        <v>37</v>
      </c>
      <c r="B62" s="72" t="s">
        <v>14</v>
      </c>
      <c r="C62" s="40">
        <v>0</v>
      </c>
      <c r="D62" s="39"/>
      <c r="E62" s="40">
        <v>0</v>
      </c>
      <c r="F62" s="39"/>
      <c r="G62" s="40">
        <v>0</v>
      </c>
      <c r="H62" s="39"/>
      <c r="I62" s="40">
        <v>0</v>
      </c>
      <c r="J62" s="39"/>
      <c r="K62" s="40">
        <v>0</v>
      </c>
      <c r="L62" s="39"/>
      <c r="M62" s="118">
        <v>0</v>
      </c>
      <c r="N62" s="119"/>
    </row>
    <row r="63" spans="1:14" ht="23.25" customHeight="1" x14ac:dyDescent="0.2">
      <c r="A63" s="2" t="s">
        <v>38</v>
      </c>
      <c r="B63" s="72" t="s">
        <v>15</v>
      </c>
      <c r="C63" s="40">
        <v>846955.30349123338</v>
      </c>
      <c r="D63" s="39"/>
      <c r="E63" s="40">
        <v>0</v>
      </c>
      <c r="F63" s="39"/>
      <c r="G63" s="40">
        <v>246388.49663105045</v>
      </c>
      <c r="H63" s="39"/>
      <c r="I63" s="40">
        <v>26058.580062809</v>
      </c>
      <c r="J63" s="39"/>
      <c r="K63" s="40">
        <v>34205.711165518122</v>
      </c>
      <c r="L63" s="39"/>
      <c r="M63" s="118">
        <v>1153608.0913506108</v>
      </c>
      <c r="N63" s="119"/>
    </row>
    <row r="64" spans="1:14" ht="33.75" customHeight="1" x14ac:dyDescent="0.2">
      <c r="A64" s="2" t="s">
        <v>39</v>
      </c>
      <c r="B64" s="72" t="s">
        <v>16</v>
      </c>
      <c r="C64" s="40">
        <v>40403.122684003749</v>
      </c>
      <c r="D64" s="39"/>
      <c r="E64" s="40">
        <v>0</v>
      </c>
      <c r="F64" s="39"/>
      <c r="G64" s="40">
        <v>25008.746708258586</v>
      </c>
      <c r="H64" s="39"/>
      <c r="I64" s="40">
        <v>0</v>
      </c>
      <c r="J64" s="39"/>
      <c r="K64" s="40">
        <v>5093.4701638238957</v>
      </c>
      <c r="L64" s="39"/>
      <c r="M64" s="118">
        <v>70505.339556086226</v>
      </c>
      <c r="N64" s="119"/>
    </row>
    <row r="65" spans="1:15" ht="16.5" customHeight="1" x14ac:dyDescent="0.2">
      <c r="A65" s="2" t="s">
        <v>40</v>
      </c>
      <c r="B65" s="72" t="s">
        <v>17</v>
      </c>
      <c r="C65" s="40">
        <v>736661.10256630555</v>
      </c>
      <c r="D65" s="39"/>
      <c r="E65" s="40">
        <v>0</v>
      </c>
      <c r="F65" s="39"/>
      <c r="G65" s="40">
        <v>132886.54660895871</v>
      </c>
      <c r="H65" s="39"/>
      <c r="I65" s="40">
        <v>2471.874351906974</v>
      </c>
      <c r="J65" s="39"/>
      <c r="K65" s="40">
        <v>15568.52440328816</v>
      </c>
      <c r="L65" s="39"/>
      <c r="M65" s="118">
        <v>887588.04793045938</v>
      </c>
      <c r="N65" s="119"/>
    </row>
    <row r="66" spans="1:15" ht="16.5" customHeight="1" x14ac:dyDescent="0.2">
      <c r="A66" s="2" t="s">
        <v>41</v>
      </c>
      <c r="B66" s="72" t="s">
        <v>18</v>
      </c>
      <c r="C66" s="40">
        <v>801401.28461423819</v>
      </c>
      <c r="D66" s="39"/>
      <c r="E66" s="40">
        <v>0</v>
      </c>
      <c r="F66" s="39"/>
      <c r="G66" s="40">
        <v>60409.924024956061</v>
      </c>
      <c r="H66" s="39"/>
      <c r="I66" s="40">
        <v>5088.3988969586399</v>
      </c>
      <c r="J66" s="39"/>
      <c r="K66" s="40">
        <v>97028.240758723332</v>
      </c>
      <c r="L66" s="39"/>
      <c r="M66" s="118">
        <v>963927.84829487628</v>
      </c>
      <c r="N66" s="119"/>
    </row>
    <row r="67" spans="1:15" ht="16.5" customHeight="1" x14ac:dyDescent="0.2">
      <c r="A67" s="2" t="s">
        <v>42</v>
      </c>
      <c r="B67" s="72" t="s">
        <v>19</v>
      </c>
      <c r="C67" s="40">
        <v>975602.39413509693</v>
      </c>
      <c r="D67" s="39"/>
      <c r="E67" s="40">
        <v>0</v>
      </c>
      <c r="F67" s="39"/>
      <c r="G67" s="40">
        <v>584228.72081623983</v>
      </c>
      <c r="H67" s="39"/>
      <c r="I67" s="40">
        <v>29827.158970423567</v>
      </c>
      <c r="J67" s="39"/>
      <c r="K67" s="40">
        <v>214634.97225816784</v>
      </c>
      <c r="L67" s="39"/>
      <c r="M67" s="118">
        <v>1804293.2461799281</v>
      </c>
      <c r="N67" s="119"/>
    </row>
    <row r="68" spans="1:15" s="103" customFormat="1" ht="16.5" customHeight="1" thickBot="1" x14ac:dyDescent="0.25">
      <c r="A68" s="98"/>
      <c r="B68" s="99" t="s">
        <v>43</v>
      </c>
      <c r="C68" s="100">
        <f>SUM(C50:D67)</f>
        <v>4839276.8607060071</v>
      </c>
      <c r="D68" s="101"/>
      <c r="E68" s="100">
        <f t="shared" ref="E68:N68" si="2">SUM(E50:F67)</f>
        <v>3612219.4433541573</v>
      </c>
      <c r="F68" s="101"/>
      <c r="G68" s="100">
        <f t="shared" ref="G68:N68" si="3">SUM(G50:H67)</f>
        <v>6357889.161609347</v>
      </c>
      <c r="H68" s="101"/>
      <c r="I68" s="100">
        <f t="shared" ref="I68:N68" si="4">SUM(I50:J67)</f>
        <v>152697.00752749731</v>
      </c>
      <c r="J68" s="101"/>
      <c r="K68" s="100">
        <f t="shared" ref="K68:N68" si="5">SUM(K50:L67)</f>
        <v>1250794.4609659719</v>
      </c>
      <c r="L68" s="124"/>
      <c r="M68" s="116">
        <f t="shared" ref="M68:N68" si="6">SUM(M50:N67)</f>
        <v>16212876.934162982</v>
      </c>
      <c r="N68" s="117"/>
      <c r="O68" s="102"/>
    </row>
    <row r="69" spans="1:15" ht="16.5" customHeight="1" thickTop="1" x14ac:dyDescent="0.2">
      <c r="A69" s="96"/>
      <c r="B69" s="97"/>
      <c r="C69" s="42"/>
      <c r="D69" s="38"/>
      <c r="E69" s="42"/>
      <c r="F69" s="38"/>
      <c r="G69" s="42"/>
      <c r="H69" s="38"/>
      <c r="I69" s="42"/>
      <c r="J69" s="38"/>
      <c r="K69" s="42"/>
      <c r="L69" s="38"/>
      <c r="M69" s="42"/>
      <c r="N69" s="38"/>
    </row>
    <row r="70" spans="1:15" ht="16.5" customHeight="1" x14ac:dyDescent="0.2">
      <c r="A70" s="96"/>
      <c r="B70" s="97"/>
      <c r="C70" s="42"/>
      <c r="D70" s="38"/>
      <c r="E70" s="42"/>
      <c r="F70" s="38"/>
      <c r="G70" s="42"/>
      <c r="H70" s="38"/>
      <c r="I70" s="42"/>
      <c r="J70" s="38"/>
      <c r="K70" s="42"/>
      <c r="L70" s="38"/>
      <c r="M70" s="42"/>
      <c r="N70" s="38"/>
    </row>
    <row r="71" spans="1:15" ht="16.5" customHeight="1" x14ac:dyDescent="0.2">
      <c r="A71" s="146" t="s">
        <v>52</v>
      </c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</row>
    <row r="72" spans="1:15" ht="29.25" customHeight="1" x14ac:dyDescent="0.2">
      <c r="A72" s="147"/>
      <c r="B72" s="148" t="s">
        <v>44</v>
      </c>
      <c r="C72" s="149" t="s">
        <v>22</v>
      </c>
      <c r="D72" s="150"/>
      <c r="E72" s="151" t="s">
        <v>23</v>
      </c>
      <c r="F72" s="152"/>
      <c r="G72" s="153" t="s">
        <v>24</v>
      </c>
      <c r="H72" s="154"/>
      <c r="I72" s="155" t="s">
        <v>20</v>
      </c>
      <c r="J72" s="156"/>
      <c r="K72" s="157" t="s">
        <v>21</v>
      </c>
      <c r="L72" s="158"/>
      <c r="M72" s="159" t="s">
        <v>43</v>
      </c>
      <c r="N72" s="159"/>
    </row>
    <row r="73" spans="1:15" ht="16.5" customHeight="1" x14ac:dyDescent="0.2">
      <c r="A73" s="160"/>
      <c r="B73" s="161"/>
      <c r="C73" s="162" t="s">
        <v>0</v>
      </c>
      <c r="D73" s="162" t="s">
        <v>1</v>
      </c>
      <c r="E73" s="163" t="s">
        <v>0</v>
      </c>
      <c r="F73" s="163" t="s">
        <v>1</v>
      </c>
      <c r="G73" s="164" t="s">
        <v>0</v>
      </c>
      <c r="H73" s="164" t="s">
        <v>1</v>
      </c>
      <c r="I73" s="165" t="s">
        <v>0</v>
      </c>
      <c r="J73" s="165" t="s">
        <v>1</v>
      </c>
      <c r="K73" s="166" t="s">
        <v>0</v>
      </c>
      <c r="L73" s="166" t="s">
        <v>1</v>
      </c>
      <c r="M73" s="167" t="s">
        <v>0</v>
      </c>
      <c r="N73" s="167" t="s">
        <v>1</v>
      </c>
    </row>
    <row r="74" spans="1:15" ht="16.5" customHeight="1" x14ac:dyDescent="0.2">
      <c r="A74" s="168" t="s">
        <v>25</v>
      </c>
      <c r="B74" s="169" t="s">
        <v>2</v>
      </c>
      <c r="C74" s="170">
        <v>13.923255868639973</v>
      </c>
      <c r="D74" s="170">
        <v>8.2823549812613457</v>
      </c>
      <c r="E74" s="171">
        <v>100</v>
      </c>
      <c r="F74" s="171">
        <v>100</v>
      </c>
      <c r="G74" s="172">
        <v>6.4085205817174815</v>
      </c>
      <c r="H74" s="172">
        <v>2.5514122759345805</v>
      </c>
      <c r="I74" s="173">
        <v>30.031002486199014</v>
      </c>
      <c r="J74" s="173">
        <v>16.767417702048053</v>
      </c>
      <c r="K74" s="174">
        <v>70.134098976809042</v>
      </c>
      <c r="L74" s="174">
        <v>51.119692253803159</v>
      </c>
      <c r="M74" s="175">
        <v>51.964953555127586</v>
      </c>
      <c r="N74" s="175">
        <v>29.854338251889377</v>
      </c>
      <c r="O74" s="175"/>
    </row>
    <row r="75" spans="1:15" ht="16.5" customHeight="1" x14ac:dyDescent="0.2">
      <c r="A75" s="176" t="s">
        <v>26</v>
      </c>
      <c r="B75" s="177" t="s">
        <v>3</v>
      </c>
      <c r="C75" s="170">
        <v>0.12780981608736675</v>
      </c>
      <c r="D75" s="170">
        <v>0</v>
      </c>
      <c r="E75" s="171"/>
      <c r="F75" s="171"/>
      <c r="G75" s="172">
        <v>0.72145760993871766</v>
      </c>
      <c r="H75" s="172">
        <v>0.102446225279574</v>
      </c>
      <c r="I75" s="173">
        <v>1.0366869992118755</v>
      </c>
      <c r="J75" s="173">
        <v>0</v>
      </c>
      <c r="K75" s="174">
        <v>8.9723761475381733E-2</v>
      </c>
      <c r="L75" s="174">
        <v>0</v>
      </c>
      <c r="M75" s="175">
        <v>0.22831173711323394</v>
      </c>
      <c r="N75" s="175">
        <v>4.0174347094457837E-2</v>
      </c>
      <c r="O75" s="175"/>
    </row>
    <row r="76" spans="1:15" ht="16.5" customHeight="1" x14ac:dyDescent="0.2">
      <c r="A76" s="176" t="s">
        <v>27</v>
      </c>
      <c r="B76" s="177" t="s">
        <v>4</v>
      </c>
      <c r="C76" s="170">
        <v>6.1440362604829346</v>
      </c>
      <c r="D76" s="170">
        <v>2.2773815347401825</v>
      </c>
      <c r="E76" s="171"/>
      <c r="F76" s="171"/>
      <c r="G76" s="172">
        <v>19.807396510546052</v>
      </c>
      <c r="H76" s="172">
        <v>13.76691336843896</v>
      </c>
      <c r="I76" s="173">
        <v>24.10173536026625</v>
      </c>
      <c r="J76" s="173">
        <v>18.960294194187675</v>
      </c>
      <c r="K76" s="174">
        <v>6.0781226718911663</v>
      </c>
      <c r="L76" s="174">
        <v>8.7290489884116731</v>
      </c>
      <c r="M76" s="175">
        <v>7.0531493151668228</v>
      </c>
      <c r="N76" s="175">
        <v>6.9304674194383198</v>
      </c>
      <c r="O76" s="175"/>
    </row>
    <row r="77" spans="1:15" ht="16.5" customHeight="1" x14ac:dyDescent="0.2">
      <c r="A77" s="2" t="s">
        <v>28</v>
      </c>
      <c r="B77" s="72" t="s">
        <v>5</v>
      </c>
      <c r="C77" s="15">
        <f>100*C7/C$22</f>
        <v>0</v>
      </c>
      <c r="D77" s="15">
        <f>100*D7/D$22</f>
        <v>0</v>
      </c>
      <c r="E77" s="16"/>
      <c r="F77" s="16"/>
      <c r="G77" s="17">
        <f>100*G7/G$22</f>
        <v>5.9405737783043332E-2</v>
      </c>
      <c r="H77" s="17">
        <f>100*H7/H$22</f>
        <v>0</v>
      </c>
      <c r="I77" s="18"/>
      <c r="J77" s="18"/>
      <c r="K77" s="19">
        <f>100*K7/K$22</f>
        <v>6.3838163302798567E-2</v>
      </c>
      <c r="L77" s="19">
        <f>100*L7/L$22</f>
        <v>0</v>
      </c>
      <c r="M77" s="20">
        <f>100*M7/M$22</f>
        <v>1.712613162666023E-2</v>
      </c>
      <c r="N77" s="20">
        <f>100*N7/N$22</f>
        <v>0</v>
      </c>
    </row>
    <row r="78" spans="1:15" ht="16.5" customHeight="1" x14ac:dyDescent="0.2">
      <c r="A78" s="2" t="s">
        <v>29</v>
      </c>
      <c r="B78" s="72" t="s">
        <v>6</v>
      </c>
      <c r="C78" s="15">
        <f>100*C8/C$22</f>
        <v>0.36473329361025436</v>
      </c>
      <c r="D78" s="15">
        <f>100*D8/D$22</f>
        <v>0.1510744714861767</v>
      </c>
      <c r="E78" s="16"/>
      <c r="F78" s="16"/>
      <c r="G78" s="17">
        <f>100*G8/G$22</f>
        <v>0.31630424667853141</v>
      </c>
      <c r="H78" s="17">
        <f>100*H8/H$22</f>
        <v>4.1308577044892464E-2</v>
      </c>
      <c r="I78" s="18">
        <f>100*I8/I$22</f>
        <v>5.6623813408097488E-2</v>
      </c>
      <c r="J78" s="18">
        <f>100*J8/J$22</f>
        <v>0</v>
      </c>
      <c r="K78" s="19">
        <f>100*K8/K$22</f>
        <v>0</v>
      </c>
      <c r="L78" s="19">
        <f>100*L8/L$22</f>
        <v>6.3672215677026481E-2</v>
      </c>
      <c r="M78" s="20">
        <f>100*M8/M$22</f>
        <v>0.17618917399664119</v>
      </c>
      <c r="N78" s="20">
        <f>100*N8/N$22</f>
        <v>6.6204622870243271E-2</v>
      </c>
    </row>
    <row r="79" spans="1:15" ht="16.5" customHeight="1" x14ac:dyDescent="0.2">
      <c r="A79" s="2" t="s">
        <v>30</v>
      </c>
      <c r="B79" s="72" t="s">
        <v>7</v>
      </c>
      <c r="C79" s="15">
        <f>100*C9/C$22</f>
        <v>6.0062818997823122</v>
      </c>
      <c r="D79" s="15">
        <f>100*D9/D$22</f>
        <v>0.37956990554170594</v>
      </c>
      <c r="E79" s="16"/>
      <c r="F79" s="16"/>
      <c r="G79" s="17">
        <f>100*G9/G$22</f>
        <v>7.2425139379496324</v>
      </c>
      <c r="H79" s="17">
        <f>100*H9/H$22</f>
        <v>9.2734001792468226E-2</v>
      </c>
      <c r="I79" s="18">
        <f>100*I9/I$22</f>
        <v>7.3016366577829332</v>
      </c>
      <c r="J79" s="18">
        <f>100*J9/J$22</f>
        <v>0</v>
      </c>
      <c r="K79" s="19">
        <f>100*K9/K$22</f>
        <v>0.71800042090138183</v>
      </c>
      <c r="L79" s="19">
        <f>100*L9/L$22</f>
        <v>5.4288310029858955E-2</v>
      </c>
      <c r="M79" s="20">
        <f>100*M9/M$22</f>
        <v>3.5054992295375627</v>
      </c>
      <c r="N79" s="20">
        <f>100*N9/N$22</f>
        <v>0.15384930715423725</v>
      </c>
    </row>
    <row r="80" spans="1:15" ht="16.5" customHeight="1" x14ac:dyDescent="0.2">
      <c r="A80" s="2" t="s">
        <v>31</v>
      </c>
      <c r="B80" s="72" t="s">
        <v>8</v>
      </c>
      <c r="C80" s="15">
        <f>100*C10/C$22</f>
        <v>4.6823229928218089</v>
      </c>
      <c r="D80" s="15">
        <f>100*D10/D$22</f>
        <v>11.872792336887326</v>
      </c>
      <c r="E80" s="16"/>
      <c r="F80" s="16"/>
      <c r="G80" s="17">
        <f>100*G10/G$22</f>
        <v>29.330608004077348</v>
      </c>
      <c r="H80" s="17">
        <f>100*H10/H$22</f>
        <v>61.002624610387663</v>
      </c>
      <c r="I80" s="18">
        <f>100*I10/I$22</f>
        <v>13.507438671983381</v>
      </c>
      <c r="J80" s="18">
        <f>100*J10/J$22</f>
        <v>19.496200807543648</v>
      </c>
      <c r="K80" s="19">
        <f>100*K10/K$22</f>
        <v>4.0249254775552581</v>
      </c>
      <c r="L80" s="19">
        <f>100*L10/L$22</f>
        <v>5.4448455019533251</v>
      </c>
      <c r="M80" s="20">
        <f>100*M10/M$22</f>
        <v>8.8350328992067357</v>
      </c>
      <c r="N80" s="20">
        <f>100*N10/N$22</f>
        <v>28.069728218633053</v>
      </c>
    </row>
    <row r="81" spans="1:15" ht="16.5" customHeight="1" x14ac:dyDescent="0.2">
      <c r="A81" s="2" t="s">
        <v>32</v>
      </c>
      <c r="B81" s="72" t="s">
        <v>9</v>
      </c>
      <c r="C81" s="15">
        <f>100*C11/C$22</f>
        <v>5.5201687262030188E-2</v>
      </c>
      <c r="D81" s="15">
        <f>100*D11/D$22</f>
        <v>5.3712647656091357E-2</v>
      </c>
      <c r="E81" s="16"/>
      <c r="F81" s="16"/>
      <c r="G81" s="17">
        <f>100*G11/G$22</f>
        <v>0.89237468895515448</v>
      </c>
      <c r="H81" s="17">
        <f>100*H11/H$22</f>
        <v>5.6387324598433644</v>
      </c>
      <c r="I81" s="18">
        <f>100*I11/I$22</f>
        <v>1.0858835599283232</v>
      </c>
      <c r="J81" s="18">
        <f>100*J11/J$22</f>
        <v>2.368374970960244</v>
      </c>
      <c r="K81" s="19">
        <f>100*K11/K$22</f>
        <v>0.65408947572550136</v>
      </c>
      <c r="L81" s="19">
        <f>100*L11/L$22</f>
        <v>5.0442959406303949</v>
      </c>
      <c r="M81" s="20">
        <f>100*M11/M$22</f>
        <v>0.27294238103230944</v>
      </c>
      <c r="N81" s="20">
        <f>100*N11/N$22</f>
        <v>2.6387289394159121</v>
      </c>
    </row>
    <row r="82" spans="1:15" ht="16.5" customHeight="1" x14ac:dyDescent="0.2">
      <c r="A82" s="2" t="s">
        <v>33</v>
      </c>
      <c r="B82" s="72" t="s">
        <v>10</v>
      </c>
      <c r="C82" s="15">
        <f>100*C12/C$22</f>
        <v>7.2896311616702967</v>
      </c>
      <c r="D82" s="15">
        <f>100*D12/D$22</f>
        <v>0.17919090654171518</v>
      </c>
      <c r="E82" s="16"/>
      <c r="F82" s="16"/>
      <c r="G82" s="17">
        <f>100*G12/G$22</f>
        <v>15.450445665137543</v>
      </c>
      <c r="H82" s="17">
        <f>100*H12/H$22</f>
        <v>0.13517947982596165</v>
      </c>
      <c r="I82" s="18">
        <f>100*I12/I$22</f>
        <v>3.2147039028768551</v>
      </c>
      <c r="J82" s="18">
        <f>100*J12/J$22</f>
        <v>0</v>
      </c>
      <c r="K82" s="19">
        <f>100*K12/K$22</f>
        <v>1.0872958655317391</v>
      </c>
      <c r="L82" s="19">
        <f>100*L12/L$22</f>
        <v>0</v>
      </c>
      <c r="M82" s="20">
        <f>100*M12/M$22</f>
        <v>5.8536190139851287</v>
      </c>
      <c r="N82" s="20">
        <f>100*N12/N$22</f>
        <v>0.10649624766444113</v>
      </c>
    </row>
    <row r="83" spans="1:15" ht="16.5" customHeight="1" x14ac:dyDescent="0.2">
      <c r="A83" s="2" t="s">
        <v>34</v>
      </c>
      <c r="B83" s="72" t="s">
        <v>11</v>
      </c>
      <c r="C83" s="15">
        <f>100*C13/C$22</f>
        <v>1.7185044871240227</v>
      </c>
      <c r="D83" s="15">
        <f>100*D13/D$22</f>
        <v>1.232427897771637</v>
      </c>
      <c r="E83" s="16"/>
      <c r="F83" s="16"/>
      <c r="G83" s="17">
        <f>100*G13/G$22</f>
        <v>0.68423641636779031</v>
      </c>
      <c r="H83" s="17">
        <f>100*H13/H$22</f>
        <v>3.8149103434110702E-2</v>
      </c>
      <c r="I83" s="18">
        <f>100*I13/I$22</f>
        <v>0.5997351893332461</v>
      </c>
      <c r="J83" s="18">
        <f>100*J13/J$22</f>
        <v>0.85744666555321969</v>
      </c>
      <c r="K83" s="19"/>
      <c r="L83" s="19"/>
      <c r="M83" s="20">
        <f>100*M13/M$22</f>
        <v>0.63361094849440236</v>
      </c>
      <c r="N83" s="20">
        <f>100*N13/N$22</f>
        <v>0.39089528311992155</v>
      </c>
    </row>
    <row r="84" spans="1:15" ht="16.5" customHeight="1" x14ac:dyDescent="0.2">
      <c r="A84" s="2" t="s">
        <v>35</v>
      </c>
      <c r="B84" s="72" t="s">
        <v>12</v>
      </c>
      <c r="C84" s="15">
        <f>100*C14/C$22</f>
        <v>2.4170702236610144</v>
      </c>
      <c r="D84" s="15">
        <f>100*D14/D$22</f>
        <v>1.1652459427487039</v>
      </c>
      <c r="E84" s="16"/>
      <c r="F84" s="16"/>
      <c r="G84" s="17">
        <f>100*G14/G$22</f>
        <v>0.28865851905202128</v>
      </c>
      <c r="H84" s="17">
        <f>100*H14/H$22</f>
        <v>6.3665771391441098E-2</v>
      </c>
      <c r="I84" s="18">
        <f>100*I14/I$22</f>
        <v>1.0395168047322523</v>
      </c>
      <c r="J84" s="18">
        <f>100*J14/J$22</f>
        <v>0</v>
      </c>
      <c r="K84" s="19"/>
      <c r="L84" s="19"/>
      <c r="M84" s="20">
        <f>100*M14/M$22</f>
        <v>0.72597799573952881</v>
      </c>
      <c r="N84" s="20">
        <f>100*N14/N$22</f>
        <v>0.37277330051987589</v>
      </c>
    </row>
    <row r="85" spans="1:15" ht="16.5" customHeight="1" x14ac:dyDescent="0.2">
      <c r="A85" s="2" t="s">
        <v>36</v>
      </c>
      <c r="B85" s="72" t="s">
        <v>13</v>
      </c>
      <c r="C85" s="15">
        <f>100*C15/C$22</f>
        <v>4.6227557057042183</v>
      </c>
      <c r="D85" s="15">
        <f>100*D15/D$22</f>
        <v>4.1266744432811606</v>
      </c>
      <c r="E85" s="16"/>
      <c r="F85" s="16"/>
      <c r="G85" s="17">
        <f>100*G15/G$22</f>
        <v>0.54569844763545605</v>
      </c>
      <c r="H85" s="17">
        <f>100*H15/H$22</f>
        <v>6.8867456758926276E-2</v>
      </c>
      <c r="I85" s="18">
        <f>100*I15/I$22</f>
        <v>0.2113904139473842</v>
      </c>
      <c r="J85" s="18">
        <f>100*J15/J$22</f>
        <v>0</v>
      </c>
      <c r="K85" s="19">
        <f>100*K15/K$22</f>
        <v>0.33580527672875438</v>
      </c>
      <c r="L85" s="19">
        <f>100*L15/L$22</f>
        <v>0.24030790080869849</v>
      </c>
      <c r="M85" s="20">
        <f>100*M15/M$22</f>
        <v>1.3791982561859693</v>
      </c>
      <c r="N85" s="20">
        <f>100*N15/N$22</f>
        <v>1.2772901242206054</v>
      </c>
    </row>
    <row r="86" spans="1:15" ht="16.5" customHeight="1" x14ac:dyDescent="0.2">
      <c r="A86" s="2" t="s">
        <v>37</v>
      </c>
      <c r="B86" s="72" t="s">
        <v>14</v>
      </c>
      <c r="C86" s="15">
        <f>100*C16/C$22</f>
        <v>0</v>
      </c>
      <c r="D86" s="15">
        <f>100*D16/D$22</f>
        <v>0</v>
      </c>
      <c r="E86" s="16"/>
      <c r="F86" s="16"/>
      <c r="G86" s="17">
        <f>100*G16/G$22</f>
        <v>0.5352188048450951</v>
      </c>
      <c r="H86" s="17">
        <f>100*H16/H$22</f>
        <v>0</v>
      </c>
      <c r="I86" s="18"/>
      <c r="J86" s="18"/>
      <c r="K86" s="19">
        <f>100*K16/K$22</f>
        <v>8.5434286734265494E-2</v>
      </c>
      <c r="L86" s="19">
        <f>100*L16/L$22</f>
        <v>0</v>
      </c>
      <c r="M86" s="20">
        <f>100*M16/M$22</f>
        <v>0.13616139183807602</v>
      </c>
      <c r="N86" s="20">
        <f>100*N16/N$22</f>
        <v>0</v>
      </c>
    </row>
    <row r="87" spans="1:15" ht="16.5" customHeight="1" x14ac:dyDescent="0.2">
      <c r="A87" s="2" t="s">
        <v>38</v>
      </c>
      <c r="B87" s="72" t="s">
        <v>15</v>
      </c>
      <c r="C87" s="15">
        <f>100*C17/C$22</f>
        <v>18.892041086865788</v>
      </c>
      <c r="D87" s="15">
        <f>100*D17/D$22</f>
        <v>17.501691427666536</v>
      </c>
      <c r="E87" s="16"/>
      <c r="F87" s="16"/>
      <c r="G87" s="17">
        <f>100*G17/G$22</f>
        <v>5.7751372153109806</v>
      </c>
      <c r="H87" s="17">
        <f>100*H17/H$22</f>
        <v>3.8753191565340708</v>
      </c>
      <c r="I87" s="18">
        <f>100*I17/I$22</f>
        <v>5.6442778633147972</v>
      </c>
      <c r="J87" s="18">
        <f>100*J17/J$22</f>
        <v>17.065547311473299</v>
      </c>
      <c r="K87" s="19">
        <f>100*K17/K$22</f>
        <v>1.4548455078782583</v>
      </c>
      <c r="L87" s="19">
        <f>100*L17/L$22</f>
        <v>2.7347187913753239</v>
      </c>
      <c r="M87" s="20">
        <f>100*M17/M$22</f>
        <v>6.5745298802872911</v>
      </c>
      <c r="N87" s="20">
        <f>100*N17/N$22</f>
        <v>7.1153817797739789</v>
      </c>
    </row>
    <row r="88" spans="1:15" ht="16.5" customHeight="1" x14ac:dyDescent="0.2">
      <c r="A88" s="2" t="s">
        <v>39</v>
      </c>
      <c r="B88" s="72" t="s">
        <v>16</v>
      </c>
      <c r="C88" s="15">
        <f>100*C18/C$22</f>
        <v>2.3317423755319755</v>
      </c>
      <c r="D88" s="15">
        <f>100*D18/D$22</f>
        <v>0.83490000359494398</v>
      </c>
      <c r="E88" s="16"/>
      <c r="F88" s="16"/>
      <c r="G88" s="17">
        <f>100*G18/G$22</f>
        <v>0.91347719151736184</v>
      </c>
      <c r="H88" s="17">
        <f>100*H18/H$22</f>
        <v>0.39334983785606326</v>
      </c>
      <c r="I88" s="18">
        <f>100*I18/I$22</f>
        <v>1.3136735692554706</v>
      </c>
      <c r="J88" s="18">
        <f>100*J18/J$22</f>
        <v>0</v>
      </c>
      <c r="K88" s="19">
        <f>100*K18/K$22</f>
        <v>0.59445100671367912</v>
      </c>
      <c r="L88" s="19">
        <f>100*L18/L$22</f>
        <v>0.40721879755449802</v>
      </c>
      <c r="M88" s="20">
        <f>100*M18/M$22</f>
        <v>0.88368002982207239</v>
      </c>
      <c r="N88" s="20">
        <f>100*N18/N$22</f>
        <v>0.43487247724381861</v>
      </c>
    </row>
    <row r="89" spans="1:15" ht="16.5" customHeight="1" x14ac:dyDescent="0.2">
      <c r="A89" s="2" t="s">
        <v>40</v>
      </c>
      <c r="B89" s="72" t="s">
        <v>17</v>
      </c>
      <c r="C89" s="15">
        <f>100*C19/C$22</f>
        <v>7.7839314760137404</v>
      </c>
      <c r="D89" s="15">
        <f>100*D19/D$22</f>
        <v>15.222545098583868</v>
      </c>
      <c r="E89" s="16"/>
      <c r="F89" s="16"/>
      <c r="G89" s="17">
        <f>100*G19/G$22</f>
        <v>2.0384639386791914</v>
      </c>
      <c r="H89" s="17">
        <f>100*H19/H$22</f>
        <v>2.0901048009984757</v>
      </c>
      <c r="I89" s="18">
        <f>100*I19/I$22</f>
        <v>1.9216578903891868</v>
      </c>
      <c r="J89" s="18">
        <f>100*J19/J$22</f>
        <v>1.6188099504581615</v>
      </c>
      <c r="K89" s="19">
        <f>100*K19/K$22</f>
        <v>2.3173439518340198</v>
      </c>
      <c r="L89" s="19">
        <f>100*L19/L$22</f>
        <v>1.2446908656171052</v>
      </c>
      <c r="M89" s="20">
        <f>100*M19/M$22</f>
        <v>2.6831601544997747</v>
      </c>
      <c r="N89" s="20">
        <f>100*N19/N$22</f>
        <v>5.4745869689553812</v>
      </c>
    </row>
    <row r="90" spans="1:15" ht="16.5" customHeight="1" x14ac:dyDescent="0.2">
      <c r="A90" s="2" t="s">
        <v>41</v>
      </c>
      <c r="B90" s="72" t="s">
        <v>18</v>
      </c>
      <c r="C90" s="15">
        <f>100*C20/C$22</f>
        <v>5.488941349227396</v>
      </c>
      <c r="D90" s="15">
        <f>100*D20/D$22</f>
        <v>16.560352046014597</v>
      </c>
      <c r="E90" s="16"/>
      <c r="F90" s="16"/>
      <c r="G90" s="17">
        <f>100*G20/G$22</f>
        <v>1.3144683212181454</v>
      </c>
      <c r="H90" s="17">
        <f>100*H20/H$22</f>
        <v>0.95015692298833243</v>
      </c>
      <c r="I90" s="18">
        <f>100*I20/I$22</f>
        <v>2.1635447493514923</v>
      </c>
      <c r="J90" s="18">
        <f>100*J20/J$22</f>
        <v>3.3323501091154872</v>
      </c>
      <c r="K90" s="19">
        <f>100*K20/K$22</f>
        <v>0.82271620820411817</v>
      </c>
      <c r="L90" s="19">
        <f>100*L20/L$22</f>
        <v>7.7573289446604772</v>
      </c>
      <c r="M90" s="20">
        <f>100*M20/M$22</f>
        <v>1.84061039887749</v>
      </c>
      <c r="N90" s="20">
        <f>100*N20/N$22</f>
        <v>5.9454460316277027</v>
      </c>
    </row>
    <row r="91" spans="1:15" ht="16.5" customHeight="1" thickBot="1" x14ac:dyDescent="0.25">
      <c r="A91" s="6" t="s">
        <v>42</v>
      </c>
      <c r="B91" s="72" t="s">
        <v>19</v>
      </c>
      <c r="C91" s="15">
        <f>100*C21/C$22</f>
        <v>18.151740315514875</v>
      </c>
      <c r="D91" s="15">
        <f>100*D21/D$22</f>
        <v>20.160086356224003</v>
      </c>
      <c r="E91" s="16"/>
      <c r="F91" s="16"/>
      <c r="G91" s="17">
        <f>100*G21/G$22</f>
        <v>7.6756141625904455</v>
      </c>
      <c r="H91" s="17">
        <f>100*H21/H$22</f>
        <v>9.189035951491114</v>
      </c>
      <c r="I91" s="18">
        <f>100*I21/I$22</f>
        <v>6.7704920680194238</v>
      </c>
      <c r="J91" s="18">
        <f>100*J21/J$22</f>
        <v>19.533558288660217</v>
      </c>
      <c r="K91" s="19">
        <f>100*K21/K$22</f>
        <v>11.539308948714639</v>
      </c>
      <c r="L91" s="19">
        <f>100*L21/L$22</f>
        <v>17.159891489478461</v>
      </c>
      <c r="M91" s="20">
        <f>100*M21/M$22</f>
        <v>7.2362475074627168</v>
      </c>
      <c r="N91" s="20">
        <f>100*N21/N$22</f>
        <v>11.128766680378666</v>
      </c>
    </row>
    <row r="92" spans="1:15" ht="21" customHeight="1" thickBot="1" x14ac:dyDescent="0.25">
      <c r="A92" s="3"/>
      <c r="B92" s="185" t="s">
        <v>43</v>
      </c>
      <c r="C92" s="134">
        <f>SUM(C74:C91)</f>
        <v>100</v>
      </c>
      <c r="D92" s="134">
        <f t="shared" ref="D92:N92" si="7">SUM(D74:D91)</f>
        <v>100</v>
      </c>
      <c r="E92" s="134">
        <f t="shared" si="7"/>
        <v>100</v>
      </c>
      <c r="F92" s="134">
        <f t="shared" si="7"/>
        <v>100</v>
      </c>
      <c r="G92" s="134">
        <f t="shared" si="7"/>
        <v>99.999999999999986</v>
      </c>
      <c r="H92" s="134">
        <f t="shared" si="7"/>
        <v>100</v>
      </c>
      <c r="I92" s="134">
        <f t="shared" si="7"/>
        <v>99.999999999999972</v>
      </c>
      <c r="J92" s="134">
        <f t="shared" si="7"/>
        <v>100</v>
      </c>
      <c r="K92" s="134">
        <f t="shared" si="7"/>
        <v>100</v>
      </c>
      <c r="L92" s="134">
        <f t="shared" si="7"/>
        <v>100</v>
      </c>
      <c r="M92" s="134">
        <f t="shared" si="7"/>
        <v>99.999999999999986</v>
      </c>
      <c r="N92" s="184">
        <f t="shared" si="7"/>
        <v>99.999999999999972</v>
      </c>
      <c r="O92" s="38"/>
    </row>
    <row r="96" spans="1:15" ht="16.5" customHeight="1" x14ac:dyDescent="0.2">
      <c r="A96" s="32" t="s">
        <v>53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46"/>
      <c r="N96" s="46"/>
    </row>
    <row r="97" spans="1:15" ht="16.5" customHeight="1" x14ac:dyDescent="0.2">
      <c r="A97" s="23"/>
      <c r="B97" s="47" t="s">
        <v>44</v>
      </c>
      <c r="C97" s="48" t="s">
        <v>22</v>
      </c>
      <c r="D97" s="49"/>
      <c r="E97" s="50" t="s">
        <v>23</v>
      </c>
      <c r="F97" s="51"/>
      <c r="G97" s="52" t="s">
        <v>24</v>
      </c>
      <c r="H97" s="53"/>
      <c r="I97" s="54" t="s">
        <v>20</v>
      </c>
      <c r="J97" s="55"/>
      <c r="K97" s="56" t="s">
        <v>21</v>
      </c>
      <c r="L97" s="57"/>
      <c r="M97" s="138" t="s">
        <v>43</v>
      </c>
      <c r="N97" s="139"/>
      <c r="O97" s="139"/>
    </row>
    <row r="98" spans="1:15" ht="16.5" customHeight="1" x14ac:dyDescent="0.2">
      <c r="A98" s="24"/>
      <c r="B98" s="58"/>
      <c r="C98" s="59" t="s">
        <v>0</v>
      </c>
      <c r="D98" s="59" t="s">
        <v>1</v>
      </c>
      <c r="E98" s="60" t="s">
        <v>0</v>
      </c>
      <c r="F98" s="60" t="s">
        <v>1</v>
      </c>
      <c r="G98" s="61" t="s">
        <v>0</v>
      </c>
      <c r="H98" s="61" t="s">
        <v>1</v>
      </c>
      <c r="I98" s="62" t="s">
        <v>0</v>
      </c>
      <c r="J98" s="62" t="s">
        <v>1</v>
      </c>
      <c r="K98" s="63" t="s">
        <v>0</v>
      </c>
      <c r="L98" s="64" t="s">
        <v>1</v>
      </c>
      <c r="M98" s="88" t="s">
        <v>0</v>
      </c>
      <c r="N98" s="89" t="s">
        <v>1</v>
      </c>
      <c r="O98" s="89" t="s">
        <v>48</v>
      </c>
    </row>
    <row r="99" spans="1:15" ht="16.5" customHeight="1" x14ac:dyDescent="0.2">
      <c r="A99" s="5" t="s">
        <v>25</v>
      </c>
      <c r="B99" s="65" t="s">
        <v>2</v>
      </c>
      <c r="C99" s="15">
        <f>C4/$O4*100</f>
        <v>5.619833441925226</v>
      </c>
      <c r="D99" s="15">
        <f>D4/$O4*100</f>
        <v>1.7465059777907705</v>
      </c>
      <c r="E99" s="15">
        <f>E4/$O4*100</f>
        <v>66.41000545440113</v>
      </c>
      <c r="F99" s="15">
        <f>F4/$O4*100</f>
        <v>15.740187182157769</v>
      </c>
      <c r="G99" s="15">
        <f>G4/$O4*100</f>
        <v>2.4181508209187985</v>
      </c>
      <c r="H99" s="15">
        <f>H4/$O4*100</f>
        <v>0.70685341412472846</v>
      </c>
      <c r="I99" s="15">
        <f>I4/$O4*100</f>
        <v>0.51641576138887713</v>
      </c>
      <c r="J99" s="15">
        <f>J4/$O4*100</f>
        <v>0.11156615765497491</v>
      </c>
      <c r="K99" s="15">
        <f>K4/$O4*100</f>
        <v>3.9442968092638293</v>
      </c>
      <c r="L99" s="90">
        <f>L4/$O4*100</f>
        <v>2.7861849803739056</v>
      </c>
      <c r="M99" s="91">
        <f>M4/$O4*100</f>
        <v>78.908702287897853</v>
      </c>
      <c r="N99" s="92">
        <f>N4/$O4*100</f>
        <v>21.091297712102151</v>
      </c>
      <c r="O99" s="92">
        <f>M99+N99</f>
        <v>100</v>
      </c>
    </row>
    <row r="100" spans="1:15" ht="16.5" customHeight="1" x14ac:dyDescent="0.2">
      <c r="A100" s="2" t="s">
        <v>26</v>
      </c>
      <c r="B100" s="72" t="s">
        <v>3</v>
      </c>
      <c r="C100" s="15">
        <f>C5/$O5*100</f>
        <v>13.754059351035114</v>
      </c>
      <c r="D100" s="15">
        <f>D5/$O5*100</f>
        <v>0</v>
      </c>
      <c r="E100" s="15">
        <f>E5/$O5*100</f>
        <v>0</v>
      </c>
      <c r="F100" s="15">
        <f>F5/$O5*100</f>
        <v>0</v>
      </c>
      <c r="G100" s="15">
        <f>G5/$O5*100</f>
        <v>72.580584920858115</v>
      </c>
      <c r="H100" s="15">
        <f>H5/$O5*100</f>
        <v>7.5670869517145229</v>
      </c>
      <c r="I100" s="15">
        <f>I5/$O5*100</f>
        <v>4.7529293103367491</v>
      </c>
      <c r="J100" s="15">
        <f>J5/$O5*100</f>
        <v>0</v>
      </c>
      <c r="K100" s="15">
        <f>K5/$O5*100</f>
        <v>1.3453394660554914</v>
      </c>
      <c r="L100" s="90">
        <f>L5/$O5*100</f>
        <v>0</v>
      </c>
      <c r="M100" s="91">
        <f>M5/$O5*100</f>
        <v>92.432913048285471</v>
      </c>
      <c r="N100" s="92">
        <f>N5/$O5*100</f>
        <v>7.5670869517145229</v>
      </c>
      <c r="O100" s="92">
        <f t="shared" ref="O100:O116" si="8">M100+N100</f>
        <v>100</v>
      </c>
    </row>
    <row r="101" spans="1:15" ht="16.5" customHeight="1" x14ac:dyDescent="0.2">
      <c r="A101" s="2" t="s">
        <v>27</v>
      </c>
      <c r="B101" s="72" t="s">
        <v>4</v>
      </c>
      <c r="C101" s="15">
        <f>C6/$O6*100</f>
        <v>15.890370291337849</v>
      </c>
      <c r="D101" s="15">
        <f>D6/$O6*100</f>
        <v>3.0771568831274023</v>
      </c>
      <c r="E101" s="15">
        <f>E6/$O6*100</f>
        <v>0</v>
      </c>
      <c r="F101" s="15">
        <f>F6/$O6*100</f>
        <v>0</v>
      </c>
      <c r="G101" s="15">
        <f>G6/$O6*100</f>
        <v>47.890635929414756</v>
      </c>
      <c r="H101" s="15">
        <f>H6/$O6*100</f>
        <v>24.438970446090043</v>
      </c>
      <c r="I101" s="15">
        <f>I6/$O6*100</f>
        <v>2.6556790028474606</v>
      </c>
      <c r="J101" s="15">
        <f>J6/$O6*100</f>
        <v>0.80836773704006903</v>
      </c>
      <c r="K101" s="15">
        <f>K6/$O6*100</f>
        <v>2.1903193243274477</v>
      </c>
      <c r="L101" s="90">
        <f>L6/$O6*100</f>
        <v>3.0485003858149553</v>
      </c>
      <c r="M101" s="91">
        <f>M6/$O6*100</f>
        <v>68.627004547927513</v>
      </c>
      <c r="N101" s="92">
        <f>N6/$O6*100</f>
        <v>31.372995452072473</v>
      </c>
      <c r="O101" s="92">
        <f t="shared" si="8"/>
        <v>99.999999999999986</v>
      </c>
    </row>
    <row r="102" spans="1:15" ht="16.5" customHeight="1" x14ac:dyDescent="0.2">
      <c r="A102" s="2" t="s">
        <v>28</v>
      </c>
      <c r="B102" s="72" t="s">
        <v>5</v>
      </c>
      <c r="C102" s="15">
        <f>C7/$O7*100</f>
        <v>0</v>
      </c>
      <c r="D102" s="15">
        <f>D7/$O7*100</f>
        <v>0</v>
      </c>
      <c r="E102" s="15">
        <f>E7/$O7*100</f>
        <v>0</v>
      </c>
      <c r="F102" s="15">
        <f>F7/$O7*100</f>
        <v>0</v>
      </c>
      <c r="G102" s="15">
        <f>G7/$O7*100</f>
        <v>86.194659761880857</v>
      </c>
      <c r="H102" s="15">
        <f>H7/$O7*100</f>
        <v>0</v>
      </c>
      <c r="I102" s="15">
        <f>I7/$O7*100</f>
        <v>0</v>
      </c>
      <c r="J102" s="15">
        <f>J7/$O7*100</f>
        <v>0</v>
      </c>
      <c r="K102" s="15">
        <f>K7/$O7*100</f>
        <v>13.805340238119149</v>
      </c>
      <c r="L102" s="90">
        <f>L7/$O7*100</f>
        <v>0</v>
      </c>
      <c r="M102" s="91">
        <f>M7/$O7*100</f>
        <v>100</v>
      </c>
      <c r="N102" s="92">
        <f>N7/$O7*100</f>
        <v>0</v>
      </c>
      <c r="O102" s="92">
        <f t="shared" si="8"/>
        <v>100</v>
      </c>
    </row>
    <row r="103" spans="1:15" ht="16.5" customHeight="1" x14ac:dyDescent="0.2">
      <c r="A103" s="2" t="s">
        <v>29</v>
      </c>
      <c r="B103" s="72" t="s">
        <v>6</v>
      </c>
      <c r="C103" s="15">
        <f>C8/$O8*100</f>
        <v>46.837447359389351</v>
      </c>
      <c r="D103" s="15">
        <f>D8/$O8*100</f>
        <v>10.135437248731041</v>
      </c>
      <c r="E103" s="15">
        <f>E8/$O8*100</f>
        <v>0</v>
      </c>
      <c r="F103" s="15">
        <f>F8/$O8*100</f>
        <v>0</v>
      </c>
      <c r="G103" s="15">
        <f>G8/$O8*100</f>
        <v>37.972202942926394</v>
      </c>
      <c r="H103" s="15">
        <f>H8/$O8*100</f>
        <v>3.6410288812304263</v>
      </c>
      <c r="I103" s="15">
        <f>I8/$O8*100</f>
        <v>0.30978753754911392</v>
      </c>
      <c r="J103" s="15">
        <f>J8/$O8*100</f>
        <v>0</v>
      </c>
      <c r="K103" s="15">
        <f>K8/$O8*100</f>
        <v>0</v>
      </c>
      <c r="L103" s="90">
        <f>L8/$O8*100</f>
        <v>1.1040960301736651</v>
      </c>
      <c r="M103" s="91">
        <f>M8/$O8*100</f>
        <v>85.119437839864858</v>
      </c>
      <c r="N103" s="92">
        <f>N8/$O8*100</f>
        <v>14.880562160135129</v>
      </c>
      <c r="O103" s="92">
        <f t="shared" si="8"/>
        <v>99.999999999999986</v>
      </c>
    </row>
    <row r="104" spans="1:15" ht="16.5" customHeight="1" x14ac:dyDescent="0.2">
      <c r="A104" s="2" t="s">
        <v>30</v>
      </c>
      <c r="B104" s="72" t="s">
        <v>7</v>
      </c>
      <c r="C104" s="15">
        <f>C9/$O9*100</f>
        <v>44.6319362069503</v>
      </c>
      <c r="D104" s="15">
        <f>D9/$O9*100</f>
        <v>1.4735517204592432</v>
      </c>
      <c r="E104" s="15">
        <f>E9/$O9*100</f>
        <v>0</v>
      </c>
      <c r="F104" s="15">
        <f>F9/$O9*100</f>
        <v>0</v>
      </c>
      <c r="G104" s="15">
        <f>G9/$O9*100</f>
        <v>50.312085145163152</v>
      </c>
      <c r="H104" s="15">
        <f>H9/$O9*100</f>
        <v>0.47298252642382738</v>
      </c>
      <c r="I104" s="15">
        <f>I9/$O9*100</f>
        <v>2.3115710819886361</v>
      </c>
      <c r="J104" s="15">
        <f>J9/$O9*100</f>
        <v>0</v>
      </c>
      <c r="K104" s="15">
        <f>K9/$O9*100</f>
        <v>0.74339980216446144</v>
      </c>
      <c r="L104" s="90">
        <f>L9/$O9*100</f>
        <v>5.447351685037595E-2</v>
      </c>
      <c r="M104" s="91">
        <f>M9/$O9*100</f>
        <v>97.998992236266545</v>
      </c>
      <c r="N104" s="92">
        <f>N9/$O9*100</f>
        <v>2.0010077637334462</v>
      </c>
      <c r="O104" s="92">
        <f t="shared" si="8"/>
        <v>99.999999999999986</v>
      </c>
    </row>
    <row r="105" spans="1:15" ht="16.5" customHeight="1" x14ac:dyDescent="0.2">
      <c r="A105" s="2" t="s">
        <v>31</v>
      </c>
      <c r="B105" s="72" t="s">
        <v>8</v>
      </c>
      <c r="C105" s="15">
        <f>C10/$O10*100</f>
        <v>5.6845756525261484</v>
      </c>
      <c r="D105" s="15">
        <f>D10/$O10*100</f>
        <v>7.530488502106131</v>
      </c>
      <c r="E105" s="15">
        <f>E10/$O10*100</f>
        <v>0</v>
      </c>
      <c r="F105" s="15">
        <f>F10/$O10*100</f>
        <v>0</v>
      </c>
      <c r="G105" s="15">
        <f>G10/$O10*100</f>
        <v>33.288996897358061</v>
      </c>
      <c r="H105" s="15">
        <f>H10/$O10*100</f>
        <v>50.833648538709816</v>
      </c>
      <c r="I105" s="15">
        <f>I10/$O10*100</f>
        <v>0.69864524114627713</v>
      </c>
      <c r="J105" s="15">
        <f>J10/$O10*100</f>
        <v>0.3901847793826686</v>
      </c>
      <c r="K105" s="15">
        <f>K10/$O10*100</f>
        <v>0.68085127018108171</v>
      </c>
      <c r="L105" s="90">
        <f>L10/$O10*100</f>
        <v>0.89260911858981806</v>
      </c>
      <c r="M105" s="91">
        <f>M10/$O10*100</f>
        <v>40.353069061211563</v>
      </c>
      <c r="N105" s="92">
        <f>N10/$O10*100</f>
        <v>59.646930938788437</v>
      </c>
      <c r="O105" s="92">
        <f t="shared" si="8"/>
        <v>100</v>
      </c>
    </row>
    <row r="106" spans="1:15" ht="16.5" customHeight="1" x14ac:dyDescent="0.2">
      <c r="A106" s="2" t="s">
        <v>32</v>
      </c>
      <c r="B106" s="72" t="s">
        <v>9</v>
      </c>
      <c r="C106" s="15">
        <f>C11/$O11*100</f>
        <v>0.97781456282198786</v>
      </c>
      <c r="D106" s="15">
        <f>D11/$O11*100</f>
        <v>0.49706628320105228</v>
      </c>
      <c r="E106" s="15">
        <f>E11/$O11*100</f>
        <v>0</v>
      </c>
      <c r="F106" s="15">
        <f>F11/$O11*100</f>
        <v>0</v>
      </c>
      <c r="G106" s="15">
        <f>G11/$O11*100</f>
        <v>14.77727492480839</v>
      </c>
      <c r="H106" s="15">
        <f>H11/$O11*100</f>
        <v>68.556986121625002</v>
      </c>
      <c r="I106" s="15">
        <f>I11/$O11*100</f>
        <v>0.8194725783276765</v>
      </c>
      <c r="J106" s="15">
        <f>J11/$O11*100</f>
        <v>0.69157337387281037</v>
      </c>
      <c r="K106" s="15">
        <f>K11/$O11*100</f>
        <v>1.6143549749117587</v>
      </c>
      <c r="L106" s="90">
        <f>L11/$O11*100</f>
        <v>12.065457180431334</v>
      </c>
      <c r="M106" s="91">
        <f>M11/$O11*100</f>
        <v>18.188917040869811</v>
      </c>
      <c r="N106" s="92">
        <f>N11/$O11*100</f>
        <v>81.811082959130189</v>
      </c>
      <c r="O106" s="92">
        <f t="shared" si="8"/>
        <v>100</v>
      </c>
    </row>
    <row r="107" spans="1:15" ht="16.5" customHeight="1" x14ac:dyDescent="0.2">
      <c r="A107" s="2" t="s">
        <v>33</v>
      </c>
      <c r="B107" s="72" t="s">
        <v>10</v>
      </c>
      <c r="C107" s="15">
        <f>C12/$O12*100</f>
        <v>32.823799647124204</v>
      </c>
      <c r="D107" s="15">
        <f>D12/$O12*100</f>
        <v>0.42153424407968015</v>
      </c>
      <c r="E107" s="15">
        <f>E12/$O12*100</f>
        <v>0</v>
      </c>
      <c r="F107" s="15">
        <f>F12/$O12*100</f>
        <v>0</v>
      </c>
      <c r="G107" s="15">
        <f>G12/$O12*100</f>
        <v>65.038013904452285</v>
      </c>
      <c r="H107" s="15">
        <f>H12/$O12*100</f>
        <v>0.41779202776162633</v>
      </c>
      <c r="I107" s="15">
        <f>I12/$O12*100</f>
        <v>0.6166962318053627</v>
      </c>
      <c r="J107" s="15">
        <f>J12/$O12*100</f>
        <v>0</v>
      </c>
      <c r="K107" s="15">
        <f>K12/$O12*100</f>
        <v>0.68216394477682296</v>
      </c>
      <c r="L107" s="90">
        <f>L12/$O12*100</f>
        <v>0</v>
      </c>
      <c r="M107" s="91">
        <f>M12/$O12*100</f>
        <v>99.160673728158685</v>
      </c>
      <c r="N107" s="92">
        <f>N12/$O12*100</f>
        <v>0.83932627184130659</v>
      </c>
      <c r="O107" s="92">
        <f t="shared" si="8"/>
        <v>99.999999999999986</v>
      </c>
    </row>
    <row r="108" spans="1:15" ht="16.5" customHeight="1" x14ac:dyDescent="0.2">
      <c r="A108" s="2" t="s">
        <v>34</v>
      </c>
      <c r="B108" s="72" t="s">
        <v>11</v>
      </c>
      <c r="C108" s="15">
        <f>C13/$O13*100</f>
        <v>56.01565290798797</v>
      </c>
      <c r="D108" s="15">
        <f>D13/$O13*100</f>
        <v>20.987168461203463</v>
      </c>
      <c r="E108" s="15">
        <f>E13/$O13*100</f>
        <v>0</v>
      </c>
      <c r="F108" s="15">
        <f>F13/$O13*100</f>
        <v>0</v>
      </c>
      <c r="G108" s="15">
        <f>G13/$O13*100</f>
        <v>20.85008728256237</v>
      </c>
      <c r="H108" s="15">
        <f>H13/$O13*100</f>
        <v>0.85351104764437002</v>
      </c>
      <c r="I108" s="15">
        <f>I13/$O13*100</f>
        <v>0.83284710882620838</v>
      </c>
      <c r="J108" s="15">
        <f>J13/$O13*100</f>
        <v>0.46073319177563093</v>
      </c>
      <c r="K108" s="15">
        <f>K13/$O13*100</f>
        <v>0</v>
      </c>
      <c r="L108" s="90">
        <f>L13/$O13*100</f>
        <v>0</v>
      </c>
      <c r="M108" s="91">
        <f>M13/$O13*100</f>
        <v>77.698587299376541</v>
      </c>
      <c r="N108" s="92">
        <f>N13/$O13*100</f>
        <v>22.301412700623466</v>
      </c>
      <c r="O108" s="92">
        <f t="shared" si="8"/>
        <v>100</v>
      </c>
    </row>
    <row r="109" spans="1:15" ht="16.5" customHeight="1" x14ac:dyDescent="0.2">
      <c r="A109" s="2" t="s">
        <v>35</v>
      </c>
      <c r="B109" s="72" t="s">
        <v>12</v>
      </c>
      <c r="C109" s="15">
        <f>C14/$O14*100</f>
        <v>71.433249614973491</v>
      </c>
      <c r="D109" s="15">
        <f>D14/$O14*100</f>
        <v>17.991291265470721</v>
      </c>
      <c r="E109" s="15">
        <f>E14/$O14*100</f>
        <v>0</v>
      </c>
      <c r="F109" s="15">
        <f>F14/$O14*100</f>
        <v>0</v>
      </c>
      <c r="G109" s="15">
        <f>G14/$O14*100</f>
        <v>7.9751430039582756</v>
      </c>
      <c r="H109" s="15">
        <f>H14/$O14*100</f>
        <v>1.2914667333044902</v>
      </c>
      <c r="I109" s="15">
        <f>I14/$O14*100</f>
        <v>1.3088493822930192</v>
      </c>
      <c r="J109" s="15">
        <f>J14/$O14*100</f>
        <v>0</v>
      </c>
      <c r="K109" s="15">
        <f>K14/$O14*100</f>
        <v>0</v>
      </c>
      <c r="L109" s="90">
        <f>L14/$O14*100</f>
        <v>0</v>
      </c>
      <c r="M109" s="91">
        <f>M14/$O14*100</f>
        <v>80.71724200122479</v>
      </c>
      <c r="N109" s="92">
        <f>N14/$O14*100</f>
        <v>19.282757998775214</v>
      </c>
      <c r="O109" s="92">
        <f t="shared" si="8"/>
        <v>100</v>
      </c>
    </row>
    <row r="110" spans="1:15" ht="16.5" customHeight="1" x14ac:dyDescent="0.2">
      <c r="A110" s="2" t="s">
        <v>36</v>
      </c>
      <c r="B110" s="72" t="s">
        <v>13</v>
      </c>
      <c r="C110" s="15">
        <f>C15/$O15*100</f>
        <v>62.26484655894096</v>
      </c>
      <c r="D110" s="15">
        <f>D15/$O15*100</f>
        <v>29.038607273617011</v>
      </c>
      <c r="E110" s="15">
        <f>E15/$O15*100</f>
        <v>0</v>
      </c>
      <c r="F110" s="15">
        <f>F15/$O15*100</f>
        <v>0</v>
      </c>
      <c r="G110" s="15">
        <f>G15/$O15*100</f>
        <v>6.8712801910697534</v>
      </c>
      <c r="H110" s="15">
        <f>H15/$O15*100</f>
        <v>0.63668131272720252</v>
      </c>
      <c r="I110" s="15">
        <f>I15/$O15*100</f>
        <v>0.12130376674686238</v>
      </c>
      <c r="J110" s="15">
        <f>J15/$O15*100</f>
        <v>0</v>
      </c>
      <c r="K110" s="15">
        <f>K15/$O15*100</f>
        <v>0.63021280241991218</v>
      </c>
      <c r="L110" s="90">
        <f>L15/$O15*100</f>
        <v>0.43706809447830391</v>
      </c>
      <c r="M110" s="91">
        <f>M15/$O15*100</f>
        <v>69.887643319177485</v>
      </c>
      <c r="N110" s="92">
        <f>N15/$O15*100</f>
        <v>30.112356680822515</v>
      </c>
      <c r="O110" s="92">
        <f t="shared" si="8"/>
        <v>100</v>
      </c>
    </row>
    <row r="111" spans="1:15" ht="16.5" customHeight="1" x14ac:dyDescent="0.2">
      <c r="A111" s="2" t="s">
        <v>37</v>
      </c>
      <c r="B111" s="72" t="s">
        <v>14</v>
      </c>
      <c r="C111" s="15">
        <f>C16/$O16*100</f>
        <v>0</v>
      </c>
      <c r="D111" s="15">
        <f>D16/$O16*100</f>
        <v>0</v>
      </c>
      <c r="E111" s="15">
        <f>E16/$O16*100</f>
        <v>0</v>
      </c>
      <c r="F111" s="15">
        <f>F16/$O16*100</f>
        <v>0</v>
      </c>
      <c r="G111" s="15">
        <f>G16/$O16*100</f>
        <v>97.676170692879282</v>
      </c>
      <c r="H111" s="15">
        <f>H16/$O16*100</f>
        <v>0</v>
      </c>
      <c r="I111" s="15">
        <f>I16/$O16*100</f>
        <v>0</v>
      </c>
      <c r="J111" s="15">
        <f>J16/$O16*100</f>
        <v>0</v>
      </c>
      <c r="K111" s="15">
        <f>K16/$O16*100</f>
        <v>2.3238293071207203</v>
      </c>
      <c r="L111" s="90">
        <f>L16/$O16*100</f>
        <v>0</v>
      </c>
      <c r="M111" s="91">
        <f>M16/$O16*100</f>
        <v>100</v>
      </c>
      <c r="N111" s="92">
        <f>N16/$O16*100</f>
        <v>0</v>
      </c>
      <c r="O111" s="92">
        <f t="shared" si="8"/>
        <v>100</v>
      </c>
    </row>
    <row r="112" spans="1:15" ht="16.5" customHeight="1" x14ac:dyDescent="0.2">
      <c r="A112" s="2" t="s">
        <v>38</v>
      </c>
      <c r="B112" s="72" t="s">
        <v>15</v>
      </c>
      <c r="C112" s="15">
        <f>C17/$O17*100</f>
        <v>50.801183376845302</v>
      </c>
      <c r="D112" s="15">
        <f>D17/$O17*100</f>
        <v>24.587171247479741</v>
      </c>
      <c r="E112" s="15">
        <f>E17/$O17*100</f>
        <v>0</v>
      </c>
      <c r="F112" s="15">
        <f>F17/$O17*100</f>
        <v>0</v>
      </c>
      <c r="G112" s="15">
        <f>G17/$O17*100</f>
        <v>14.517780167339358</v>
      </c>
      <c r="H112" s="15">
        <f>H17/$O17*100</f>
        <v>7.1526751590137811</v>
      </c>
      <c r="I112" s="15">
        <f>I17/$O17*100</f>
        <v>0.64662181449762179</v>
      </c>
      <c r="J112" s="15">
        <f>J17/$O17*100</f>
        <v>0.75648238794820666</v>
      </c>
      <c r="K112" s="15">
        <f>K17/$O17*100</f>
        <v>0.54509167752413235</v>
      </c>
      <c r="L112" s="90">
        <f>L17/$O17*100</f>
        <v>0.99299416935185314</v>
      </c>
      <c r="M112" s="91">
        <f>M17/$O17*100</f>
        <v>66.510677036206417</v>
      </c>
      <c r="N112" s="92">
        <f>N17/$O17*100</f>
        <v>33.489322963793583</v>
      </c>
      <c r="O112" s="92">
        <f t="shared" si="8"/>
        <v>100</v>
      </c>
    </row>
    <row r="113" spans="1:15" ht="16.5" customHeight="1" x14ac:dyDescent="0.2">
      <c r="A113" s="2" t="s">
        <v>39</v>
      </c>
      <c r="B113" s="72" t="s">
        <v>16</v>
      </c>
      <c r="C113" s="15">
        <f>C18/$O18*100</f>
        <v>57.07135100171844</v>
      </c>
      <c r="D113" s="15">
        <f>D18/$O18*100</f>
        <v>10.675928263480674</v>
      </c>
      <c r="E113" s="15">
        <f>E18/$O18*100</f>
        <v>0</v>
      </c>
      <c r="F113" s="15">
        <f>F18/$O18*100</f>
        <v>0</v>
      </c>
      <c r="G113" s="15">
        <f>G18/$O18*100</f>
        <v>20.901538622148092</v>
      </c>
      <c r="H113" s="15">
        <f>H18/$O18*100</f>
        <v>6.6081918446029775</v>
      </c>
      <c r="I113" s="15">
        <f>I18/$O18*100</f>
        <v>1.3698470187817871</v>
      </c>
      <c r="J113" s="15">
        <f>J18/$O18*100</f>
        <v>0</v>
      </c>
      <c r="K113" s="15">
        <f>K18/$O18*100</f>
        <v>2.0272690081492191</v>
      </c>
      <c r="L113" s="90">
        <f>L18/$O18*100</f>
        <v>1.3458742411187938</v>
      </c>
      <c r="M113" s="91">
        <f>M18/$O18*100</f>
        <v>81.370005650797566</v>
      </c>
      <c r="N113" s="92">
        <f>N18/$O18*100</f>
        <v>18.629994349202445</v>
      </c>
      <c r="O113" s="92">
        <f t="shared" si="8"/>
        <v>100.00000000000001</v>
      </c>
    </row>
    <row r="114" spans="1:15" ht="16.5" customHeight="1" x14ac:dyDescent="0.2">
      <c r="A114" s="2" t="s">
        <v>40</v>
      </c>
      <c r="B114" s="72" t="s">
        <v>17</v>
      </c>
      <c r="C114" s="15">
        <f>C19/$O19*100</f>
        <v>39.559463653379154</v>
      </c>
      <c r="D114" s="15">
        <f>D19/$O19*100</f>
        <v>40.417761429195174</v>
      </c>
      <c r="E114" s="15">
        <f>E19/$O19*100</f>
        <v>0</v>
      </c>
      <c r="F114" s="15">
        <f>F19/$O19*100</f>
        <v>0</v>
      </c>
      <c r="G114" s="15">
        <f>G19/$O19*100</f>
        <v>9.6849500389285197</v>
      </c>
      <c r="H114" s="15">
        <f>H19/$O19*100</f>
        <v>7.2909737181448193</v>
      </c>
      <c r="I114" s="15">
        <f>I19/$O19*100</f>
        <v>0.41607774112606499</v>
      </c>
      <c r="J114" s="15">
        <f>J19/$O19*100</f>
        <v>0.13562223862543363</v>
      </c>
      <c r="K114" s="15">
        <f>K19/$O19*100</f>
        <v>1.6409661246170062</v>
      </c>
      <c r="L114" s="90">
        <f>L19/$O19*100</f>
        <v>0.85418505598382244</v>
      </c>
      <c r="M114" s="91">
        <f>M19/$O19*100</f>
        <v>51.301457558050743</v>
      </c>
      <c r="N114" s="92">
        <f>N19/$O19*100</f>
        <v>48.698542441949257</v>
      </c>
      <c r="O114" s="92">
        <f t="shared" si="8"/>
        <v>100</v>
      </c>
    </row>
    <row r="115" spans="1:15" ht="16.5" customHeight="1" x14ac:dyDescent="0.2">
      <c r="A115" s="2" t="s">
        <v>41</v>
      </c>
      <c r="B115" s="72" t="s">
        <v>18</v>
      </c>
      <c r="C115" s="15">
        <f>C20/$O20*100</f>
        <v>31.671390166778203</v>
      </c>
      <c r="D115" s="15">
        <f>D20/$O20*100</f>
        <v>49.92081846812453</v>
      </c>
      <c r="E115" s="15">
        <f>E20/$O20*100</f>
        <v>0</v>
      </c>
      <c r="F115" s="15">
        <f>F20/$O20*100</f>
        <v>0</v>
      </c>
      <c r="G115" s="15">
        <f>G20/$O20*100</f>
        <v>7.0904144475340232</v>
      </c>
      <c r="H115" s="15">
        <f>H20/$O20*100</f>
        <v>3.7630496841225645</v>
      </c>
      <c r="I115" s="15">
        <f>I20/$O20*100</f>
        <v>0.53185278447278861</v>
      </c>
      <c r="J115" s="15">
        <f>J20/$O20*100</f>
        <v>0.3169660973912099</v>
      </c>
      <c r="K115" s="15">
        <f>K20/$O20*100</f>
        <v>0.66143369610706149</v>
      </c>
      <c r="L115" s="90">
        <f>L20/$O20*100</f>
        <v>6.0440746554696156</v>
      </c>
      <c r="M115" s="91">
        <f>M20/$O20*100</f>
        <v>39.955091094892076</v>
      </c>
      <c r="N115" s="92">
        <f>N20/$O20*100</f>
        <v>60.044908905107917</v>
      </c>
      <c r="O115" s="92">
        <f t="shared" si="8"/>
        <v>100</v>
      </c>
    </row>
    <row r="116" spans="1:15" ht="16.5" customHeight="1" thickBot="1" x14ac:dyDescent="0.25">
      <c r="A116" s="6" t="s">
        <v>42</v>
      </c>
      <c r="B116" s="73" t="s">
        <v>19</v>
      </c>
      <c r="C116" s="15">
        <f>C21/$O21*100</f>
        <v>38.866920370584587</v>
      </c>
      <c r="D116" s="15">
        <f>D21/$O21*100</f>
        <v>22.55214446401304</v>
      </c>
      <c r="E116" s="15">
        <f>E21/$O21*100</f>
        <v>0</v>
      </c>
      <c r="F116" s="15">
        <f>F21/$O21*100</f>
        <v>0</v>
      </c>
      <c r="G116" s="15">
        <f>G21/$O21*100</f>
        <v>15.36448321346098</v>
      </c>
      <c r="H116" s="15">
        <f>H21/$O21*100</f>
        <v>13.50510268433073</v>
      </c>
      <c r="I116" s="15">
        <f>I21/$O21*100</f>
        <v>0.61763103886323723</v>
      </c>
      <c r="J116" s="15">
        <f>J21/$O21*100</f>
        <v>0.68948826088974013</v>
      </c>
      <c r="K116" s="15">
        <f>K21/$O21*100</f>
        <v>3.4427016541773292</v>
      </c>
      <c r="L116" s="90">
        <f>L21/$O21*100</f>
        <v>4.961528313680363</v>
      </c>
      <c r="M116" s="93">
        <f>M21/$O21*100</f>
        <v>58.291736277086137</v>
      </c>
      <c r="N116" s="94">
        <f>N21/$O21*100</f>
        <v>41.708263722913877</v>
      </c>
      <c r="O116" s="92">
        <f t="shared" si="8"/>
        <v>100.00000000000001</v>
      </c>
    </row>
    <row r="117" spans="1:15" ht="16.5" customHeight="1" thickTop="1" x14ac:dyDescent="0.2"/>
    <row r="142" spans="15:15" ht="16.5" customHeight="1" x14ac:dyDescent="0.2">
      <c r="O142" s="137"/>
    </row>
    <row r="143" spans="15:15" ht="16.5" customHeight="1" x14ac:dyDescent="0.2">
      <c r="O143" s="43" t="s">
        <v>48</v>
      </c>
    </row>
    <row r="144" spans="15:15" ht="16.5" customHeight="1" x14ac:dyDescent="0.2">
      <c r="O144" s="44">
        <f>SUM(M99:N99)</f>
        <v>100</v>
      </c>
    </row>
    <row r="145" spans="15:15" ht="16.5" customHeight="1" x14ac:dyDescent="0.2">
      <c r="O145" s="44">
        <f>SUM(M100:N100)</f>
        <v>100</v>
      </c>
    </row>
    <row r="146" spans="15:15" ht="16.5" customHeight="1" x14ac:dyDescent="0.2">
      <c r="O146" s="44">
        <f>SUM(M101:N101)</f>
        <v>99.999999999999986</v>
      </c>
    </row>
    <row r="147" spans="15:15" ht="16.5" customHeight="1" x14ac:dyDescent="0.2">
      <c r="O147" s="44">
        <f>SUM(M102:N102)</f>
        <v>100</v>
      </c>
    </row>
    <row r="148" spans="15:15" ht="16.5" customHeight="1" x14ac:dyDescent="0.2">
      <c r="O148" s="44">
        <f>SUM(M103:N103)</f>
        <v>99.999999999999986</v>
      </c>
    </row>
    <row r="149" spans="15:15" ht="16.5" customHeight="1" x14ac:dyDescent="0.2">
      <c r="O149" s="44">
        <f>SUM(M104:N104)</f>
        <v>99.999999999999986</v>
      </c>
    </row>
    <row r="150" spans="15:15" ht="16.5" customHeight="1" x14ac:dyDescent="0.2">
      <c r="O150" s="44">
        <f>SUM(M105:N105)</f>
        <v>100</v>
      </c>
    </row>
    <row r="151" spans="15:15" ht="16.5" customHeight="1" x14ac:dyDescent="0.2">
      <c r="O151" s="44">
        <f>SUM(M106:N106)</f>
        <v>100</v>
      </c>
    </row>
    <row r="152" spans="15:15" ht="16.5" customHeight="1" x14ac:dyDescent="0.2">
      <c r="O152" s="44">
        <f>SUM(M107:N107)</f>
        <v>99.999999999999986</v>
      </c>
    </row>
    <row r="153" spans="15:15" ht="16.5" customHeight="1" x14ac:dyDescent="0.2">
      <c r="O153" s="44">
        <f>SUM(M108:N108)</f>
        <v>100</v>
      </c>
    </row>
    <row r="154" spans="15:15" ht="16.5" customHeight="1" x14ac:dyDescent="0.2">
      <c r="O154" s="44">
        <f>SUM(M109:N109)</f>
        <v>100</v>
      </c>
    </row>
    <row r="155" spans="15:15" ht="16.5" customHeight="1" x14ac:dyDescent="0.2">
      <c r="O155" s="44">
        <f>SUM(M110:N110)</f>
        <v>100</v>
      </c>
    </row>
    <row r="156" spans="15:15" ht="16.5" customHeight="1" x14ac:dyDescent="0.2">
      <c r="O156" s="44">
        <f>SUM(M111:N111)</f>
        <v>100</v>
      </c>
    </row>
    <row r="157" spans="15:15" ht="16.5" customHeight="1" x14ac:dyDescent="0.2">
      <c r="O157" s="44">
        <f>SUM(M112:N112)</f>
        <v>100</v>
      </c>
    </row>
    <row r="158" spans="15:15" ht="16.5" customHeight="1" x14ac:dyDescent="0.2">
      <c r="O158" s="44">
        <f>SUM(M113:N113)</f>
        <v>100.00000000000001</v>
      </c>
    </row>
    <row r="159" spans="15:15" ht="16.5" customHeight="1" x14ac:dyDescent="0.2">
      <c r="O159" s="44">
        <f>SUM(M114:N114)</f>
        <v>100</v>
      </c>
    </row>
    <row r="160" spans="15:15" ht="16.5" customHeight="1" x14ac:dyDescent="0.2">
      <c r="O160" s="44">
        <f>SUM(M115:N115)</f>
        <v>100</v>
      </c>
    </row>
    <row r="161" spans="15:15" ht="16.5" customHeight="1" thickBot="1" x14ac:dyDescent="0.25">
      <c r="O161" s="45">
        <f>SUM(M116:N116)</f>
        <v>100.00000000000001</v>
      </c>
    </row>
    <row r="162" spans="15:15" ht="16.5" customHeight="1" thickTop="1" x14ac:dyDescent="0.2"/>
  </sheetData>
  <mergeCells count="285">
    <mergeCell ref="C68:D68"/>
    <mergeCell ref="E68:F68"/>
    <mergeCell ref="G68:H68"/>
    <mergeCell ref="I68:J68"/>
    <mergeCell ref="K68:L68"/>
    <mergeCell ref="M68:N68"/>
    <mergeCell ref="B72:B73"/>
    <mergeCell ref="C67:D67"/>
    <mergeCell ref="G67:H67"/>
    <mergeCell ref="I67:J67"/>
    <mergeCell ref="K67:L67"/>
    <mergeCell ref="M67:N67"/>
    <mergeCell ref="M65:N65"/>
    <mergeCell ref="C66:D66"/>
    <mergeCell ref="E66:F66"/>
    <mergeCell ref="G66:H66"/>
    <mergeCell ref="I66:J66"/>
    <mergeCell ref="K66:L66"/>
    <mergeCell ref="M66:N66"/>
    <mergeCell ref="C65:D65"/>
    <mergeCell ref="E65:F65"/>
    <mergeCell ref="G65:H65"/>
    <mergeCell ref="I65:J65"/>
    <mergeCell ref="K65:L65"/>
    <mergeCell ref="M62:N62"/>
    <mergeCell ref="C63:D63"/>
    <mergeCell ref="E63:F63"/>
    <mergeCell ref="G63:H63"/>
    <mergeCell ref="I63:J63"/>
    <mergeCell ref="K63:L63"/>
    <mergeCell ref="M63:N63"/>
    <mergeCell ref="C62:D62"/>
    <mergeCell ref="E62:F62"/>
    <mergeCell ref="G62:H62"/>
    <mergeCell ref="I62:J62"/>
    <mergeCell ref="K62:L62"/>
    <mergeCell ref="M60:N60"/>
    <mergeCell ref="C61:D61"/>
    <mergeCell ref="E61:F61"/>
    <mergeCell ref="G61:H61"/>
    <mergeCell ref="I61:J61"/>
    <mergeCell ref="K61:L61"/>
    <mergeCell ref="M61:N61"/>
    <mergeCell ref="C60:D60"/>
    <mergeCell ref="E60:F60"/>
    <mergeCell ref="G60:H60"/>
    <mergeCell ref="I60:J60"/>
    <mergeCell ref="K60:L60"/>
    <mergeCell ref="M58:N58"/>
    <mergeCell ref="C59:D59"/>
    <mergeCell ref="E59:F59"/>
    <mergeCell ref="G59:H59"/>
    <mergeCell ref="I59:J59"/>
    <mergeCell ref="K59:L59"/>
    <mergeCell ref="M59:N59"/>
    <mergeCell ref="C58:D58"/>
    <mergeCell ref="E58:F58"/>
    <mergeCell ref="G58:H58"/>
    <mergeCell ref="I58:J58"/>
    <mergeCell ref="K58:L58"/>
    <mergeCell ref="M56:N56"/>
    <mergeCell ref="C57:D57"/>
    <mergeCell ref="E57:F57"/>
    <mergeCell ref="G57:H57"/>
    <mergeCell ref="I57:J57"/>
    <mergeCell ref="K57:L57"/>
    <mergeCell ref="M57:N57"/>
    <mergeCell ref="C56:D56"/>
    <mergeCell ref="E56:F56"/>
    <mergeCell ref="G56:H56"/>
    <mergeCell ref="I56:J56"/>
    <mergeCell ref="K56:L56"/>
    <mergeCell ref="M54:N54"/>
    <mergeCell ref="C55:D55"/>
    <mergeCell ref="E55:F55"/>
    <mergeCell ref="G55:H55"/>
    <mergeCell ref="I55:J55"/>
    <mergeCell ref="K55:L55"/>
    <mergeCell ref="M55:N55"/>
    <mergeCell ref="C54:D54"/>
    <mergeCell ref="E54:F54"/>
    <mergeCell ref="G54:H54"/>
    <mergeCell ref="I54:J54"/>
    <mergeCell ref="K54:L54"/>
    <mergeCell ref="M52:N52"/>
    <mergeCell ref="C53:D53"/>
    <mergeCell ref="E53:F53"/>
    <mergeCell ref="G53:H53"/>
    <mergeCell ref="I53:J53"/>
    <mergeCell ref="K53:L53"/>
    <mergeCell ref="M53:N53"/>
    <mergeCell ref="C52:D52"/>
    <mergeCell ref="E52:F52"/>
    <mergeCell ref="G52:H52"/>
    <mergeCell ref="I52:J52"/>
    <mergeCell ref="K52:L52"/>
    <mergeCell ref="M50:N50"/>
    <mergeCell ref="C51:D51"/>
    <mergeCell ref="E51:F51"/>
    <mergeCell ref="G51:H51"/>
    <mergeCell ref="I51:J51"/>
    <mergeCell ref="K51:L51"/>
    <mergeCell ref="M51:N51"/>
    <mergeCell ref="C50:D50"/>
    <mergeCell ref="E50:F50"/>
    <mergeCell ref="G50:H50"/>
    <mergeCell ref="I50:J50"/>
    <mergeCell ref="K50:L50"/>
    <mergeCell ref="A47:N47"/>
    <mergeCell ref="A48:A49"/>
    <mergeCell ref="B48:B49"/>
    <mergeCell ref="C48:D48"/>
    <mergeCell ref="E48:F48"/>
    <mergeCell ref="G48:H48"/>
    <mergeCell ref="I48:J48"/>
    <mergeCell ref="K48:L48"/>
    <mergeCell ref="M48:N48"/>
    <mergeCell ref="C49:D49"/>
    <mergeCell ref="E49:F49"/>
    <mergeCell ref="G49:H49"/>
    <mergeCell ref="I49:J49"/>
    <mergeCell ref="K49:L49"/>
    <mergeCell ref="M49:N49"/>
    <mergeCell ref="M44:N44"/>
    <mergeCell ref="C45:D45"/>
    <mergeCell ref="E45:F45"/>
    <mergeCell ref="G45:H45"/>
    <mergeCell ref="I45:J45"/>
    <mergeCell ref="K45:L45"/>
    <mergeCell ref="M45:N45"/>
    <mergeCell ref="C44:D44"/>
    <mergeCell ref="E44:F44"/>
    <mergeCell ref="G44:H44"/>
    <mergeCell ref="I44:J44"/>
    <mergeCell ref="K44:L44"/>
    <mergeCell ref="M42:N42"/>
    <mergeCell ref="C43:D43"/>
    <mergeCell ref="E43:F43"/>
    <mergeCell ref="G43:H43"/>
    <mergeCell ref="I43:J43"/>
    <mergeCell ref="K43:L43"/>
    <mergeCell ref="M43:N43"/>
    <mergeCell ref="C42:D42"/>
    <mergeCell ref="E42:F42"/>
    <mergeCell ref="G42:H42"/>
    <mergeCell ref="I42:J42"/>
    <mergeCell ref="K42:L42"/>
    <mergeCell ref="M40:N40"/>
    <mergeCell ref="C41:D41"/>
    <mergeCell ref="E41:F41"/>
    <mergeCell ref="G41:H41"/>
    <mergeCell ref="I41:J41"/>
    <mergeCell ref="K41:L41"/>
    <mergeCell ref="M41:N41"/>
    <mergeCell ref="C40:D40"/>
    <mergeCell ref="E40:F40"/>
    <mergeCell ref="G40:H40"/>
    <mergeCell ref="I40:J40"/>
    <mergeCell ref="K40:L40"/>
    <mergeCell ref="M38:N38"/>
    <mergeCell ref="C39:D39"/>
    <mergeCell ref="E39:F39"/>
    <mergeCell ref="G39:H39"/>
    <mergeCell ref="I39:J39"/>
    <mergeCell ref="K39:L39"/>
    <mergeCell ref="M39:N39"/>
    <mergeCell ref="C38:D38"/>
    <mergeCell ref="E38:F38"/>
    <mergeCell ref="G38:H38"/>
    <mergeCell ref="I38:J38"/>
    <mergeCell ref="K38:L38"/>
    <mergeCell ref="M36:N36"/>
    <mergeCell ref="C37:D37"/>
    <mergeCell ref="E37:F37"/>
    <mergeCell ref="G37:H37"/>
    <mergeCell ref="I37:J37"/>
    <mergeCell ref="K37:L37"/>
    <mergeCell ref="M37:N37"/>
    <mergeCell ref="C36:D36"/>
    <mergeCell ref="E36:F36"/>
    <mergeCell ref="G36:H36"/>
    <mergeCell ref="I36:J36"/>
    <mergeCell ref="K36:L36"/>
    <mergeCell ref="M34:N34"/>
    <mergeCell ref="C35:D35"/>
    <mergeCell ref="E35:F35"/>
    <mergeCell ref="G35:H35"/>
    <mergeCell ref="I35:J35"/>
    <mergeCell ref="K35:L35"/>
    <mergeCell ref="M35:N35"/>
    <mergeCell ref="C34:D34"/>
    <mergeCell ref="E34:F34"/>
    <mergeCell ref="G34:H34"/>
    <mergeCell ref="I34:J34"/>
    <mergeCell ref="K34:L34"/>
    <mergeCell ref="M32:N32"/>
    <mergeCell ref="C33:D33"/>
    <mergeCell ref="E33:F33"/>
    <mergeCell ref="G33:H33"/>
    <mergeCell ref="I33:J33"/>
    <mergeCell ref="K33:L33"/>
    <mergeCell ref="M33:N33"/>
    <mergeCell ref="C32:D32"/>
    <mergeCell ref="E32:F32"/>
    <mergeCell ref="G32:H32"/>
    <mergeCell ref="I32:J32"/>
    <mergeCell ref="K32:L32"/>
    <mergeCell ref="M30:N30"/>
    <mergeCell ref="C31:D31"/>
    <mergeCell ref="E31:F31"/>
    <mergeCell ref="G31:H31"/>
    <mergeCell ref="I31:J31"/>
    <mergeCell ref="K31:L31"/>
    <mergeCell ref="M31:N31"/>
    <mergeCell ref="C30:D30"/>
    <mergeCell ref="E30:F30"/>
    <mergeCell ref="G30:H30"/>
    <mergeCell ref="I30:J30"/>
    <mergeCell ref="K30:L30"/>
    <mergeCell ref="M28:N28"/>
    <mergeCell ref="C29:D29"/>
    <mergeCell ref="E29:F29"/>
    <mergeCell ref="G29:H29"/>
    <mergeCell ref="I29:J29"/>
    <mergeCell ref="K29:L29"/>
    <mergeCell ref="M29:N29"/>
    <mergeCell ref="C28:D28"/>
    <mergeCell ref="E28:F28"/>
    <mergeCell ref="G28:H28"/>
    <mergeCell ref="I28:J28"/>
    <mergeCell ref="K28:L28"/>
    <mergeCell ref="K26:L26"/>
    <mergeCell ref="M26:N26"/>
    <mergeCell ref="C27:D27"/>
    <mergeCell ref="E27:F27"/>
    <mergeCell ref="G27:H27"/>
    <mergeCell ref="I27:J27"/>
    <mergeCell ref="K27:L27"/>
    <mergeCell ref="M27:N27"/>
    <mergeCell ref="M2:O2"/>
    <mergeCell ref="A24:N24"/>
    <mergeCell ref="A25:A26"/>
    <mergeCell ref="B25:B26"/>
    <mergeCell ref="C25:D25"/>
    <mergeCell ref="E25:F25"/>
    <mergeCell ref="G25:H25"/>
    <mergeCell ref="I25:J25"/>
    <mergeCell ref="K25:L25"/>
    <mergeCell ref="M25:N25"/>
    <mergeCell ref="C26:D26"/>
    <mergeCell ref="E26:F26"/>
    <mergeCell ref="G26:H26"/>
    <mergeCell ref="I26:J26"/>
    <mergeCell ref="A96:N96"/>
    <mergeCell ref="A97:A98"/>
    <mergeCell ref="B97:B98"/>
    <mergeCell ref="C97:D97"/>
    <mergeCell ref="E97:F97"/>
    <mergeCell ref="G97:H97"/>
    <mergeCell ref="I97:J97"/>
    <mergeCell ref="K97:L97"/>
    <mergeCell ref="M97:O97"/>
    <mergeCell ref="E67:F67"/>
    <mergeCell ref="A71:N71"/>
    <mergeCell ref="A72:A73"/>
    <mergeCell ref="C72:D72"/>
    <mergeCell ref="E72:F72"/>
    <mergeCell ref="G72:H72"/>
    <mergeCell ref="I72:J72"/>
    <mergeCell ref="K72:L72"/>
    <mergeCell ref="M72:N72"/>
    <mergeCell ref="I2:J2"/>
    <mergeCell ref="K2:L2"/>
    <mergeCell ref="A1:N1"/>
    <mergeCell ref="C64:D64"/>
    <mergeCell ref="E64:F64"/>
    <mergeCell ref="G64:H64"/>
    <mergeCell ref="I64:J64"/>
    <mergeCell ref="K64:L64"/>
    <mergeCell ref="M64:N64"/>
    <mergeCell ref="A2:A3"/>
    <mergeCell ref="B2:B3"/>
    <mergeCell ref="C2:D2"/>
    <mergeCell ref="E2:F2"/>
    <mergeCell ref="G2:H2"/>
  </mergeCells>
  <pageMargins left="0.7" right="0.7" top="0.75" bottom="0.75" header="0.3" footer="0.3"/>
  <pageSetup scale="4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opLeftCell="C84" zoomScale="89" zoomScaleNormal="89" zoomScaleSheetLayoutView="86" workbookViewId="0">
      <selection activeCell="A131" sqref="A131"/>
    </sheetView>
  </sheetViews>
  <sheetFormatPr defaultRowHeight="12.75" x14ac:dyDescent="0.2"/>
  <cols>
    <col min="1" max="1" width="5.28515625" style="8" customWidth="1"/>
    <col min="2" max="2" width="57" style="8" customWidth="1"/>
    <col min="3" max="3" width="13.28515625" style="1" customWidth="1"/>
    <col min="4" max="5" width="12" style="1" customWidth="1"/>
    <col min="6" max="6" width="11.28515625" style="1" customWidth="1"/>
    <col min="7" max="7" width="13.7109375" style="1" customWidth="1"/>
    <col min="8" max="8" width="13.140625" style="1" customWidth="1"/>
    <col min="9" max="9" width="10" style="1" customWidth="1"/>
    <col min="10" max="10" width="10.28515625" style="1" customWidth="1"/>
    <col min="11" max="11" width="12.140625" style="1" customWidth="1"/>
    <col min="12" max="12" width="10.42578125" style="1" customWidth="1"/>
    <col min="13" max="13" width="13.42578125" style="8" customWidth="1"/>
    <col min="14" max="14" width="14.140625" style="8" customWidth="1"/>
    <col min="15" max="15" width="14.42578125" style="34" customWidth="1"/>
    <col min="16" max="16384" width="9.140625" style="1"/>
  </cols>
  <sheetData>
    <row r="1" spans="1:15" ht="26.25" customHeight="1" thickBot="1" x14ac:dyDescent="0.25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6"/>
      <c r="N1" s="46"/>
    </row>
    <row r="2" spans="1:15" ht="33.75" customHeight="1" x14ac:dyDescent="0.2">
      <c r="A2" s="23"/>
      <c r="B2" s="47" t="s">
        <v>44</v>
      </c>
      <c r="C2" s="48" t="s">
        <v>22</v>
      </c>
      <c r="D2" s="49"/>
      <c r="E2" s="50" t="s">
        <v>23</v>
      </c>
      <c r="F2" s="51"/>
      <c r="G2" s="52" t="s">
        <v>24</v>
      </c>
      <c r="H2" s="53"/>
      <c r="I2" s="54" t="s">
        <v>20</v>
      </c>
      <c r="J2" s="55"/>
      <c r="K2" s="56" t="s">
        <v>21</v>
      </c>
      <c r="L2" s="57"/>
      <c r="M2" s="107" t="s">
        <v>43</v>
      </c>
      <c r="N2" s="108"/>
      <c r="O2" s="109"/>
    </row>
    <row r="3" spans="1:15" ht="16.5" customHeight="1" x14ac:dyDescent="0.2">
      <c r="A3" s="24"/>
      <c r="B3" s="58"/>
      <c r="C3" s="59" t="s">
        <v>0</v>
      </c>
      <c r="D3" s="59" t="s">
        <v>1</v>
      </c>
      <c r="E3" s="60" t="s">
        <v>0</v>
      </c>
      <c r="F3" s="60" t="s">
        <v>1</v>
      </c>
      <c r="G3" s="61" t="s">
        <v>0</v>
      </c>
      <c r="H3" s="61" t="s">
        <v>1</v>
      </c>
      <c r="I3" s="62" t="s">
        <v>0</v>
      </c>
      <c r="J3" s="62" t="s">
        <v>1</v>
      </c>
      <c r="K3" s="63" t="s">
        <v>0</v>
      </c>
      <c r="L3" s="64" t="s">
        <v>1</v>
      </c>
      <c r="M3" s="110" t="s">
        <v>0</v>
      </c>
      <c r="N3" s="104" t="s">
        <v>1</v>
      </c>
      <c r="O3" s="104" t="s">
        <v>48</v>
      </c>
    </row>
    <row r="4" spans="1:15" ht="16.5" customHeight="1" x14ac:dyDescent="0.2">
      <c r="A4" s="5" t="s">
        <v>25</v>
      </c>
      <c r="B4" s="65" t="s">
        <v>2</v>
      </c>
      <c r="C4" s="66">
        <f>'Work 40 Hrs-Full-Time employed'!C4+'Work 20-39 Hrs-Underemployed'!C4</f>
        <v>1625929.532087872</v>
      </c>
      <c r="D4" s="66">
        <f>'Work 40 Hrs-Full-Time employed'!D4+'Work 20-39 Hrs-Underemployed'!D4</f>
        <v>586196.10289072059</v>
      </c>
      <c r="E4" s="66">
        <f>'Work 40 Hrs-Full-Time employed'!E4+'Work 20-39 Hrs-Underemployed'!E4</f>
        <v>19707988.407288257</v>
      </c>
      <c r="F4" s="66">
        <f>'Work 40 Hrs-Full-Time employed'!F4+'Work 20-39 Hrs-Underemployed'!F4</f>
        <v>5765684.6823853226</v>
      </c>
      <c r="G4" s="66">
        <f>'Work 40 Hrs-Full-Time employed'!G4+'Work 20-39 Hrs-Underemployed'!G4</f>
        <v>775943.79111321247</v>
      </c>
      <c r="H4" s="66">
        <f>'Work 40 Hrs-Full-Time employed'!H4+'Work 20-39 Hrs-Underemployed'!H4</f>
        <v>244118.07405521412</v>
      </c>
      <c r="I4" s="66">
        <f>'Work 40 Hrs-Full-Time employed'!I4+'Work 20-39 Hrs-Underemployed'!I4</f>
        <v>151170.80658350856</v>
      </c>
      <c r="J4" s="66">
        <f>'Work 40 Hrs-Full-Time employed'!J4+'Work 20-39 Hrs-Underemployed'!J4</f>
        <v>39398.868682002059</v>
      </c>
      <c r="K4" s="66">
        <f>'Work 40 Hrs-Full-Time employed'!K4+'Work 20-39 Hrs-Underemployed'!K4</f>
        <v>1848383.9098621716</v>
      </c>
      <c r="L4" s="95">
        <f>'Work 40 Hrs-Full-Time employed'!L4+'Work 20-39 Hrs-Underemployed'!L4</f>
        <v>1613419.2926182342</v>
      </c>
      <c r="M4" s="114">
        <f>'Work 40 Hrs-Full-Time employed'!M4+'Work 20-39 Hrs-Underemployed'!M4</f>
        <v>24109416.44693502</v>
      </c>
      <c r="N4" s="106">
        <f>'Work 40 Hrs-Full-Time employed'!N4+'Work 20-39 Hrs-Underemployed'!N4</f>
        <v>8248817.020631494</v>
      </c>
      <c r="O4" s="179">
        <f>M4+N4</f>
        <v>32358233.467566513</v>
      </c>
    </row>
    <row r="5" spans="1:15" ht="16.5" customHeight="1" x14ac:dyDescent="0.2">
      <c r="A5" s="2" t="s">
        <v>26</v>
      </c>
      <c r="B5" s="72" t="s">
        <v>3</v>
      </c>
      <c r="C5" s="66">
        <f>'Work 40 Hrs-Full-Time employed'!C5+'Work 20-39 Hrs-Underemployed'!C5</f>
        <v>14869.692567175978</v>
      </c>
      <c r="D5" s="66">
        <f>'Work 40 Hrs-Full-Time employed'!D5+'Work 20-39 Hrs-Underemployed'!D5</f>
        <v>0</v>
      </c>
      <c r="E5" s="66">
        <f>'Work 40 Hrs-Full-Time employed'!E5+'Work 20-39 Hrs-Underemployed'!E5</f>
        <v>0</v>
      </c>
      <c r="F5" s="66">
        <f>'Work 40 Hrs-Full-Time employed'!F5+'Work 20-39 Hrs-Underemployed'!F5</f>
        <v>0</v>
      </c>
      <c r="G5" s="66">
        <f>'Work 40 Hrs-Full-Time employed'!G5+'Work 20-39 Hrs-Underemployed'!G5</f>
        <v>82530.111760762782</v>
      </c>
      <c r="H5" s="66">
        <f>'Work 40 Hrs-Full-Time employed'!H5+'Work 20-39 Hrs-Underemployed'!H5</f>
        <v>8696.8067190072106</v>
      </c>
      <c r="I5" s="66">
        <f>'Work 40 Hrs-Full-Time employed'!I5+'Work 20-39 Hrs-Underemployed'!I5</f>
        <v>4436.7895999463462</v>
      </c>
      <c r="J5" s="66">
        <f>'Work 40 Hrs-Full-Time employed'!J5+'Work 20-39 Hrs-Underemployed'!J5</f>
        <v>0</v>
      </c>
      <c r="K5" s="66">
        <f>'Work 40 Hrs-Full-Time employed'!K5+'Work 20-39 Hrs-Underemployed'!K5</f>
        <v>1158.009365432275</v>
      </c>
      <c r="L5" s="95">
        <f>'Work 40 Hrs-Full-Time employed'!L5+'Work 20-39 Hrs-Underemployed'!L5</f>
        <v>0</v>
      </c>
      <c r="M5" s="114">
        <f>'Work 40 Hrs-Full-Time employed'!M5+'Work 20-39 Hrs-Underemployed'!M5</f>
        <v>102994.60329331737</v>
      </c>
      <c r="N5" s="106">
        <f>'Work 40 Hrs-Full-Time employed'!N5+'Work 20-39 Hrs-Underemployed'!N5</f>
        <v>8696.8067190072106</v>
      </c>
      <c r="O5" s="179">
        <f t="shared" ref="O5:O22" si="0">M5+N5</f>
        <v>111691.41001232457</v>
      </c>
    </row>
    <row r="6" spans="1:15" ht="16.5" customHeight="1" x14ac:dyDescent="0.2">
      <c r="A6" s="2" t="s">
        <v>27</v>
      </c>
      <c r="B6" s="72" t="s">
        <v>4</v>
      </c>
      <c r="C6" s="66">
        <f>'Work 40 Hrs-Full-Time employed'!C6+'Work 20-39 Hrs-Underemployed'!C6</f>
        <v>653095.46840179618</v>
      </c>
      <c r="D6" s="66">
        <f>'Work 40 Hrs-Full-Time employed'!D6+'Work 20-39 Hrs-Underemployed'!D6</f>
        <v>170444.91713278386</v>
      </c>
      <c r="E6" s="66">
        <f>'Work 40 Hrs-Full-Time employed'!E6+'Work 20-39 Hrs-Underemployed'!E6</f>
        <v>0</v>
      </c>
      <c r="F6" s="66">
        <f>'Work 40 Hrs-Full-Time employed'!F6+'Work 20-39 Hrs-Underemployed'!F6</f>
        <v>0</v>
      </c>
      <c r="G6" s="66">
        <f>'Work 40 Hrs-Full-Time employed'!G6+'Work 20-39 Hrs-Underemployed'!G6</f>
        <v>2131972.5455603348</v>
      </c>
      <c r="H6" s="66">
        <f>'Work 40 Hrs-Full-Time employed'!H6+'Work 20-39 Hrs-Underemployed'!H6</f>
        <v>1515545.2983611049</v>
      </c>
      <c r="I6" s="66">
        <f>'Work 40 Hrs-Full-Time employed'!I6+'Work 20-39 Hrs-Underemployed'!I6</f>
        <v>125464.23604528916</v>
      </c>
      <c r="J6" s="66">
        <f>'Work 40 Hrs-Full-Time employed'!J6+'Work 20-39 Hrs-Underemployed'!J6</f>
        <v>42002.382545178909</v>
      </c>
      <c r="K6" s="66">
        <f>'Work 40 Hrs-Full-Time employed'!K6+'Work 20-39 Hrs-Underemployed'!K6</f>
        <v>97450.825768305396</v>
      </c>
      <c r="L6" s="95">
        <f>'Work 40 Hrs-Full-Time employed'!L6+'Work 20-39 Hrs-Underemployed'!L6</f>
        <v>185892.27084014897</v>
      </c>
      <c r="M6" s="114">
        <f>'Work 40 Hrs-Full-Time employed'!M6+'Work 20-39 Hrs-Underemployed'!M6</f>
        <v>3007983.0757757258</v>
      </c>
      <c r="N6" s="106">
        <f>'Work 40 Hrs-Full-Time employed'!N6+'Work 20-39 Hrs-Underemployed'!N6</f>
        <v>1913884.8688792167</v>
      </c>
      <c r="O6" s="179">
        <f t="shared" si="0"/>
        <v>4921867.9446549425</v>
      </c>
    </row>
    <row r="7" spans="1:15" ht="16.5" customHeight="1" x14ac:dyDescent="0.2">
      <c r="A7" s="2" t="s">
        <v>28</v>
      </c>
      <c r="B7" s="72" t="s">
        <v>5</v>
      </c>
      <c r="C7" s="66">
        <f>'Work 40 Hrs-Full-Time employed'!C7+'Work 20-39 Hrs-Underemployed'!C7</f>
        <v>0</v>
      </c>
      <c r="D7" s="66">
        <f>'Work 40 Hrs-Full-Time employed'!D7+'Work 20-39 Hrs-Underemployed'!D7</f>
        <v>0</v>
      </c>
      <c r="E7" s="66">
        <f>'Work 40 Hrs-Full-Time employed'!E7+'Work 20-39 Hrs-Underemployed'!E7</f>
        <v>0</v>
      </c>
      <c r="F7" s="66">
        <f>'Work 40 Hrs-Full-Time employed'!F7+'Work 20-39 Hrs-Underemployed'!F7</f>
        <v>0</v>
      </c>
      <c r="G7" s="66">
        <f>'Work 40 Hrs-Full-Time employed'!G7+'Work 20-39 Hrs-Underemployed'!G7</f>
        <v>6305.2159942984799</v>
      </c>
      <c r="H7" s="66">
        <f>'Work 40 Hrs-Full-Time employed'!H7+'Work 20-39 Hrs-Underemployed'!H7</f>
        <v>0</v>
      </c>
      <c r="I7" s="66">
        <f>'Work 40 Hrs-Full-Time employed'!I7+'Work 20-39 Hrs-Underemployed'!I7</f>
        <v>0</v>
      </c>
      <c r="J7" s="66">
        <f>'Work 40 Hrs-Full-Time employed'!J7+'Work 20-39 Hrs-Underemployed'!J7</f>
        <v>0</v>
      </c>
      <c r="K7" s="66">
        <f>'Work 40 Hrs-Full-Time employed'!K7+'Work 20-39 Hrs-Underemployed'!K7</f>
        <v>823.91988210301679</v>
      </c>
      <c r="L7" s="95">
        <f>'Work 40 Hrs-Full-Time employed'!L7+'Work 20-39 Hrs-Underemployed'!L7</f>
        <v>0</v>
      </c>
      <c r="M7" s="114">
        <f>'Work 40 Hrs-Full-Time employed'!M7+'Work 20-39 Hrs-Underemployed'!M7</f>
        <v>7129.1358764014967</v>
      </c>
      <c r="N7" s="106">
        <f>'Work 40 Hrs-Full-Time employed'!N7+'Work 20-39 Hrs-Underemployed'!N7</f>
        <v>0</v>
      </c>
      <c r="O7" s="179">
        <f t="shared" si="0"/>
        <v>7129.1358764014967</v>
      </c>
    </row>
    <row r="8" spans="1:15" ht="16.5" customHeight="1" x14ac:dyDescent="0.2">
      <c r="A8" s="2" t="s">
        <v>29</v>
      </c>
      <c r="B8" s="72" t="s">
        <v>6</v>
      </c>
      <c r="C8" s="66">
        <f>'Work 40 Hrs-Full-Time employed'!C8+'Work 20-39 Hrs-Underemployed'!C8</f>
        <v>36004.317767485933</v>
      </c>
      <c r="D8" s="66">
        <f>'Work 40 Hrs-Full-Time employed'!D8+'Work 20-39 Hrs-Underemployed'!D8</f>
        <v>7310.9119410644435</v>
      </c>
      <c r="E8" s="66">
        <f>'Work 40 Hrs-Full-Time employed'!E8+'Work 20-39 Hrs-Underemployed'!E8</f>
        <v>0</v>
      </c>
      <c r="F8" s="66">
        <f>'Work 40 Hrs-Full-Time employed'!F8+'Work 20-39 Hrs-Underemployed'!F8</f>
        <v>0</v>
      </c>
      <c r="G8" s="66">
        <f>'Work 40 Hrs-Full-Time employed'!G8+'Work 20-39 Hrs-Underemployed'!G8</f>
        <v>30725.14979842669</v>
      </c>
      <c r="H8" s="66">
        <f>'Work 40 Hrs-Full-Time employed'!H8+'Work 20-39 Hrs-Underemployed'!H8</f>
        <v>8065.9587531778561</v>
      </c>
      <c r="I8" s="66">
        <f>'Work 40 Hrs-Full-Time employed'!I8+'Work 20-39 Hrs-Underemployed'!I8</f>
        <v>223.45650729023296</v>
      </c>
      <c r="J8" s="66">
        <f>'Work 40 Hrs-Full-Time employed'!J8+'Work 20-39 Hrs-Underemployed'!J8</f>
        <v>0</v>
      </c>
      <c r="K8" s="66">
        <f>'Work 40 Hrs-Full-Time employed'!K8+'Work 20-39 Hrs-Underemployed'!K8</f>
        <v>0</v>
      </c>
      <c r="L8" s="95">
        <f>'Work 40 Hrs-Full-Time employed'!L8+'Work 20-39 Hrs-Underemployed'!L8</f>
        <v>1281.7205464381195</v>
      </c>
      <c r="M8" s="114">
        <f>'Work 40 Hrs-Full-Time employed'!M8+'Work 20-39 Hrs-Underemployed'!M8</f>
        <v>66952.924073202856</v>
      </c>
      <c r="N8" s="106">
        <f>'Work 40 Hrs-Full-Time employed'!N8+'Work 20-39 Hrs-Underemployed'!N8</f>
        <v>16658.59124068042</v>
      </c>
      <c r="O8" s="179">
        <f t="shared" si="0"/>
        <v>83611.515313883283</v>
      </c>
    </row>
    <row r="9" spans="1:15" ht="16.5" customHeight="1" x14ac:dyDescent="0.2">
      <c r="A9" s="2" t="s">
        <v>30</v>
      </c>
      <c r="B9" s="72" t="s">
        <v>7</v>
      </c>
      <c r="C9" s="66">
        <f>'Work 40 Hrs-Full-Time employed'!C9+'Work 20-39 Hrs-Underemployed'!C9</f>
        <v>702180.71862911386</v>
      </c>
      <c r="D9" s="66">
        <f>'Work 40 Hrs-Full-Time employed'!D9+'Work 20-39 Hrs-Underemployed'!D9</f>
        <v>19787.590160446438</v>
      </c>
      <c r="E9" s="66">
        <f>'Work 40 Hrs-Full-Time employed'!E9+'Work 20-39 Hrs-Underemployed'!E9</f>
        <v>0</v>
      </c>
      <c r="F9" s="66">
        <f>'Work 40 Hrs-Full-Time employed'!F9+'Work 20-39 Hrs-Underemployed'!F9</f>
        <v>0</v>
      </c>
      <c r="G9" s="66">
        <f>'Work 40 Hrs-Full-Time employed'!G9+'Work 20-39 Hrs-Underemployed'!G9</f>
        <v>822125.88570108206</v>
      </c>
      <c r="H9" s="66">
        <f>'Work 40 Hrs-Full-Time employed'!H9+'Work 20-39 Hrs-Underemployed'!H9</f>
        <v>11006.429830769419</v>
      </c>
      <c r="I9" s="66">
        <f>'Work 40 Hrs-Full-Time employed'!I9+'Work 20-39 Hrs-Underemployed'!I9</f>
        <v>44977.762829480089</v>
      </c>
      <c r="J9" s="66">
        <f>'Work 40 Hrs-Full-Time employed'!J9+'Work 20-39 Hrs-Underemployed'!J9</f>
        <v>0</v>
      </c>
      <c r="K9" s="66">
        <f>'Work 40 Hrs-Full-Time employed'!K9+'Work 20-39 Hrs-Underemployed'!K9</f>
        <v>12064.505382901021</v>
      </c>
      <c r="L9" s="95">
        <f>'Work 40 Hrs-Full-Time employed'!L9+'Work 20-39 Hrs-Underemployed'!L9</f>
        <v>1804.953895370561</v>
      </c>
      <c r="M9" s="114">
        <f>'Work 40 Hrs-Full-Time employed'!M9+'Work 20-39 Hrs-Underemployed'!M9</f>
        <v>1581348.8725425769</v>
      </c>
      <c r="N9" s="106">
        <f>'Work 40 Hrs-Full-Time employed'!N9+'Work 20-39 Hrs-Underemployed'!N9</f>
        <v>32598.97388658642</v>
      </c>
      <c r="O9" s="179">
        <f t="shared" si="0"/>
        <v>1613947.8464291634</v>
      </c>
    </row>
    <row r="10" spans="1:15" ht="16.5" customHeight="1" x14ac:dyDescent="0.2">
      <c r="A10" s="2" t="s">
        <v>31</v>
      </c>
      <c r="B10" s="72" t="s">
        <v>8</v>
      </c>
      <c r="C10" s="66">
        <f>'Work 40 Hrs-Full-Time employed'!C10+'Work 20-39 Hrs-Underemployed'!C10</f>
        <v>515381.80257981335</v>
      </c>
      <c r="D10" s="66">
        <f>'Work 40 Hrs-Full-Time employed'!D10+'Work 20-39 Hrs-Underemployed'!D10</f>
        <v>791406.35977848701</v>
      </c>
      <c r="E10" s="66">
        <f>'Work 40 Hrs-Full-Time employed'!E10+'Work 20-39 Hrs-Underemployed'!E10</f>
        <v>0</v>
      </c>
      <c r="F10" s="66">
        <f>'Work 40 Hrs-Full-Time employed'!F10+'Work 20-39 Hrs-Underemployed'!F10</f>
        <v>0</v>
      </c>
      <c r="G10" s="66">
        <f>'Work 40 Hrs-Full-Time employed'!G10+'Work 20-39 Hrs-Underemployed'!G10</f>
        <v>2935747.6046642493</v>
      </c>
      <c r="H10" s="66">
        <f>'Work 40 Hrs-Full-Time employed'!H10+'Work 20-39 Hrs-Underemployed'!H10</f>
        <v>5434084.5352701358</v>
      </c>
      <c r="I10" s="66">
        <f>'Work 40 Hrs-Full-Time employed'!I10+'Work 20-39 Hrs-Underemployed'!I10</f>
        <v>70475.196998111613</v>
      </c>
      <c r="J10" s="66">
        <f>'Work 40 Hrs-Full-Time employed'!J10+'Work 20-39 Hrs-Underemployed'!J10</f>
        <v>47969.067052094877</v>
      </c>
      <c r="K10" s="66">
        <f>'Work 40 Hrs-Full-Time employed'!K10+'Work 20-39 Hrs-Underemployed'!K10</f>
        <v>69415.903369882042</v>
      </c>
      <c r="L10" s="95">
        <f>'Work 40 Hrs-Full-Time employed'!L10+'Work 20-39 Hrs-Underemployed'!L10</f>
        <v>150313.98336438811</v>
      </c>
      <c r="M10" s="114">
        <f>'Work 40 Hrs-Full-Time employed'!M10+'Work 20-39 Hrs-Underemployed'!M10</f>
        <v>3591020.5076120561</v>
      </c>
      <c r="N10" s="106">
        <f>'Work 40 Hrs-Full-Time employed'!N10+'Work 20-39 Hrs-Underemployed'!N10</f>
        <v>6423773.9454651065</v>
      </c>
      <c r="O10" s="179">
        <f t="shared" si="0"/>
        <v>10014794.453077164</v>
      </c>
    </row>
    <row r="11" spans="1:15" ht="16.5" customHeight="1" x14ac:dyDescent="0.2">
      <c r="A11" s="2" t="s">
        <v>32</v>
      </c>
      <c r="B11" s="72" t="s">
        <v>9</v>
      </c>
      <c r="C11" s="66">
        <f>'Work 40 Hrs-Full-Time employed'!C11+'Work 20-39 Hrs-Underemployed'!C11</f>
        <v>5113.2758861315106</v>
      </c>
      <c r="D11" s="66">
        <f>'Work 40 Hrs-Full-Time employed'!D11+'Work 20-39 Hrs-Underemployed'!D11</f>
        <v>2599.3037292937765</v>
      </c>
      <c r="E11" s="66">
        <f>'Work 40 Hrs-Full-Time employed'!E11+'Work 20-39 Hrs-Underemployed'!E11</f>
        <v>0</v>
      </c>
      <c r="F11" s="66">
        <f>'Work 40 Hrs-Full-Time employed'!F11+'Work 20-39 Hrs-Underemployed'!F11</f>
        <v>0</v>
      </c>
      <c r="G11" s="66">
        <f>'Work 40 Hrs-Full-Time employed'!G11+'Work 20-39 Hrs-Underemployed'!G11</f>
        <v>92446.615183649963</v>
      </c>
      <c r="H11" s="66">
        <f>'Work 40 Hrs-Full-Time employed'!H11+'Work 20-39 Hrs-Underemployed'!H11</f>
        <v>720800.27166367648</v>
      </c>
      <c r="I11" s="66">
        <f>'Work 40 Hrs-Full-Time employed'!I11+'Work 20-39 Hrs-Underemployed'!I11</f>
        <v>4285.2597347455867</v>
      </c>
      <c r="J11" s="66">
        <f>'Work 40 Hrs-Full-Time employed'!J11+'Work 20-39 Hrs-Underemployed'!J11</f>
        <v>11335.214484177239</v>
      </c>
      <c r="K11" s="66">
        <f>'Work 40 Hrs-Full-Time employed'!K11+'Work 20-39 Hrs-Underemployed'!K11</f>
        <v>12663.31553394943</v>
      </c>
      <c r="L11" s="95">
        <f>'Work 40 Hrs-Full-Time employed'!L11+'Work 20-39 Hrs-Underemployed'!L11</f>
        <v>85388.83712406797</v>
      </c>
      <c r="M11" s="114">
        <f>'Work 40 Hrs-Full-Time employed'!M11+'Work 20-39 Hrs-Underemployed'!M11</f>
        <v>114508.4663384765</v>
      </c>
      <c r="N11" s="106">
        <f>'Work 40 Hrs-Full-Time employed'!N11+'Work 20-39 Hrs-Underemployed'!N11</f>
        <v>820123.62700121547</v>
      </c>
      <c r="O11" s="179">
        <f t="shared" si="0"/>
        <v>934632.09333969199</v>
      </c>
    </row>
    <row r="12" spans="1:15" ht="16.5" customHeight="1" x14ac:dyDescent="0.2">
      <c r="A12" s="2" t="s">
        <v>33</v>
      </c>
      <c r="B12" s="72" t="s">
        <v>10</v>
      </c>
      <c r="C12" s="66">
        <f>'Work 40 Hrs-Full-Time employed'!C12+'Work 20-39 Hrs-Underemployed'!C12</f>
        <v>832922.59653525881</v>
      </c>
      <c r="D12" s="66">
        <f>'Work 40 Hrs-Full-Time employed'!D12+'Work 20-39 Hrs-Underemployed'!D12</f>
        <v>14560.25806896291</v>
      </c>
      <c r="E12" s="66">
        <f>'Work 40 Hrs-Full-Time employed'!E12+'Work 20-39 Hrs-Underemployed'!E12</f>
        <v>0</v>
      </c>
      <c r="F12" s="66">
        <f>'Work 40 Hrs-Full-Time employed'!F12+'Work 20-39 Hrs-Underemployed'!F12</f>
        <v>0</v>
      </c>
      <c r="G12" s="66">
        <f>'Work 40 Hrs-Full-Time employed'!G12+'Work 20-39 Hrs-Underemployed'!G12</f>
        <v>1501104.9946963235</v>
      </c>
      <c r="H12" s="66">
        <f>'Work 40 Hrs-Full-Time employed'!H12+'Work 20-39 Hrs-Underemployed'!H12</f>
        <v>8594.56149657471</v>
      </c>
      <c r="I12" s="66">
        <f>'Work 40 Hrs-Full-Time employed'!I12+'Work 20-39 Hrs-Underemployed'!I12</f>
        <v>14141.086278999572</v>
      </c>
      <c r="J12" s="66">
        <f>'Work 40 Hrs-Full-Time employed'!J12+'Work 20-39 Hrs-Underemployed'!J12</f>
        <v>0</v>
      </c>
      <c r="K12" s="66">
        <f>'Work 40 Hrs-Full-Time employed'!K12+'Work 20-39 Hrs-Underemployed'!K12</f>
        <v>18755.859503514897</v>
      </c>
      <c r="L12" s="95">
        <f>'Work 40 Hrs-Full-Time employed'!L12+'Work 20-39 Hrs-Underemployed'!L12</f>
        <v>0</v>
      </c>
      <c r="M12" s="114">
        <f>'Work 40 Hrs-Full-Time employed'!M12+'Work 20-39 Hrs-Underemployed'!M12</f>
        <v>2366924.537014097</v>
      </c>
      <c r="N12" s="106">
        <f>'Work 40 Hrs-Full-Time employed'!N12+'Work 20-39 Hrs-Underemployed'!N12</f>
        <v>23154.819565537618</v>
      </c>
      <c r="O12" s="179">
        <f t="shared" si="0"/>
        <v>2390079.3565796344</v>
      </c>
    </row>
    <row r="13" spans="1:15" ht="16.5" customHeight="1" x14ac:dyDescent="0.2">
      <c r="A13" s="2" t="s">
        <v>34</v>
      </c>
      <c r="B13" s="72" t="s">
        <v>11</v>
      </c>
      <c r="C13" s="66">
        <f>'Work 40 Hrs-Full-Time employed'!C13+'Work 20-39 Hrs-Underemployed'!C13</f>
        <v>215514.27917264221</v>
      </c>
      <c r="D13" s="66">
        <f>'Work 40 Hrs-Full-Time employed'!D13+'Work 20-39 Hrs-Underemployed'!D13</f>
        <v>76491.879806881159</v>
      </c>
      <c r="E13" s="66">
        <f>'Work 40 Hrs-Full-Time employed'!E13+'Work 20-39 Hrs-Underemployed'!E13</f>
        <v>0</v>
      </c>
      <c r="F13" s="66">
        <f>'Work 40 Hrs-Full-Time employed'!F13+'Work 20-39 Hrs-Underemployed'!F13</f>
        <v>0</v>
      </c>
      <c r="G13" s="66">
        <f>'Work 40 Hrs-Full-Time employed'!G13+'Work 20-39 Hrs-Underemployed'!G13</f>
        <v>84980.473680455019</v>
      </c>
      <c r="H13" s="66">
        <f>'Work 40 Hrs-Full-Time employed'!H13+'Work 20-39 Hrs-Underemployed'!H13</f>
        <v>5759.1987220894171</v>
      </c>
      <c r="I13" s="66">
        <f>'Work 40 Hrs-Full-Time employed'!I13+'Work 20-39 Hrs-Underemployed'!I13</f>
        <v>4388.0154117213533</v>
      </c>
      <c r="J13" s="66">
        <f>'Work 40 Hrs-Full-Time employed'!J13+'Work 20-39 Hrs-Underemployed'!J13</f>
        <v>1309.2953994440745</v>
      </c>
      <c r="K13" s="66">
        <f>'Work 40 Hrs-Full-Time employed'!K13+'Work 20-39 Hrs-Underemployed'!K13</f>
        <v>0</v>
      </c>
      <c r="L13" s="95">
        <f>'Work 40 Hrs-Full-Time employed'!L13+'Work 20-39 Hrs-Underemployed'!L13</f>
        <v>0</v>
      </c>
      <c r="M13" s="114">
        <f>'Work 40 Hrs-Full-Time employed'!M13+'Work 20-39 Hrs-Underemployed'!M13</f>
        <v>304882.76826481859</v>
      </c>
      <c r="N13" s="106">
        <f>'Work 40 Hrs-Full-Time employed'!N13+'Work 20-39 Hrs-Underemployed'!N13</f>
        <v>83560.373928414658</v>
      </c>
      <c r="O13" s="179">
        <f t="shared" si="0"/>
        <v>388443.14219323325</v>
      </c>
    </row>
    <row r="14" spans="1:15" ht="16.5" customHeight="1" x14ac:dyDescent="0.2">
      <c r="A14" s="2" t="s">
        <v>35</v>
      </c>
      <c r="B14" s="72" t="s">
        <v>12</v>
      </c>
      <c r="C14" s="66">
        <f>'Work 40 Hrs-Full-Time employed'!C14+'Work 20-39 Hrs-Underemployed'!C14</f>
        <v>319107.41454381304</v>
      </c>
      <c r="D14" s="66">
        <f>'Work 40 Hrs-Full-Time employed'!D14+'Work 20-39 Hrs-Underemployed'!D14</f>
        <v>79664.766281939461</v>
      </c>
      <c r="E14" s="66">
        <f>'Work 40 Hrs-Full-Time employed'!E14+'Work 20-39 Hrs-Underemployed'!E14</f>
        <v>0</v>
      </c>
      <c r="F14" s="66">
        <f>'Work 40 Hrs-Full-Time employed'!F14+'Work 20-39 Hrs-Underemployed'!F14</f>
        <v>0</v>
      </c>
      <c r="G14" s="66">
        <f>'Work 40 Hrs-Full-Time employed'!G14+'Work 20-39 Hrs-Underemployed'!G14</f>
        <v>37313.342227474852</v>
      </c>
      <c r="H14" s="66">
        <f>'Work 40 Hrs-Full-Time employed'!H14+'Work 20-39 Hrs-Underemployed'!H14</f>
        <v>4733.075598788193</v>
      </c>
      <c r="I14" s="66">
        <f>'Work 40 Hrs-Full-Time employed'!I14+'Work 20-39 Hrs-Underemployed'!I14</f>
        <v>4102.2810099496764</v>
      </c>
      <c r="J14" s="66">
        <f>'Work 40 Hrs-Full-Time employed'!J14+'Work 20-39 Hrs-Underemployed'!J14</f>
        <v>0</v>
      </c>
      <c r="K14" s="66">
        <f>'Work 40 Hrs-Full-Time employed'!K14+'Work 20-39 Hrs-Underemployed'!K14</f>
        <v>0</v>
      </c>
      <c r="L14" s="95">
        <f>'Work 40 Hrs-Full-Time employed'!L14+'Work 20-39 Hrs-Underemployed'!L14</f>
        <v>0</v>
      </c>
      <c r="M14" s="114">
        <f>'Work 40 Hrs-Full-Time employed'!M14+'Work 20-39 Hrs-Underemployed'!M14</f>
        <v>360523.03778123757</v>
      </c>
      <c r="N14" s="106">
        <f>'Work 40 Hrs-Full-Time employed'!N14+'Work 20-39 Hrs-Underemployed'!N14</f>
        <v>84397.841880727647</v>
      </c>
      <c r="O14" s="179">
        <f t="shared" si="0"/>
        <v>444920.87966196518</v>
      </c>
    </row>
    <row r="15" spans="1:15" ht="16.5" customHeight="1" x14ac:dyDescent="0.2">
      <c r="A15" s="2" t="s">
        <v>36</v>
      </c>
      <c r="B15" s="72" t="s">
        <v>13</v>
      </c>
      <c r="C15" s="66">
        <f>'Work 40 Hrs-Full-Time employed'!C15+'Work 20-39 Hrs-Underemployed'!C15</f>
        <v>512799.9115194967</v>
      </c>
      <c r="D15" s="66">
        <f>'Work 40 Hrs-Full-Time employed'!D15+'Work 20-39 Hrs-Underemployed'!D15</f>
        <v>308185.33336304425</v>
      </c>
      <c r="E15" s="66">
        <f>'Work 40 Hrs-Full-Time employed'!E15+'Work 20-39 Hrs-Underemployed'!E15</f>
        <v>0</v>
      </c>
      <c r="F15" s="66">
        <f>'Work 40 Hrs-Full-Time employed'!F15+'Work 20-39 Hrs-Underemployed'!F15</f>
        <v>0</v>
      </c>
      <c r="G15" s="66">
        <f>'Work 40 Hrs-Full-Time employed'!G15+'Work 20-39 Hrs-Underemployed'!G15</f>
        <v>49340.163399618352</v>
      </c>
      <c r="H15" s="66">
        <f>'Work 40 Hrs-Full-Time employed'!H15+'Work 20-39 Hrs-Underemployed'!H15</f>
        <v>4378.5165691517777</v>
      </c>
      <c r="I15" s="66">
        <f>'Work 40 Hrs-Full-Time employed'!I15+'Work 20-39 Hrs-Underemployed'!I15</f>
        <v>834.21727948411103</v>
      </c>
      <c r="J15" s="66">
        <f>'Work 40 Hrs-Full-Time employed'!J15+'Work 20-39 Hrs-Underemployed'!J15</f>
        <v>0</v>
      </c>
      <c r="K15" s="66">
        <f>'Work 40 Hrs-Full-Time employed'!K15+'Work 20-39 Hrs-Underemployed'!K15</f>
        <v>5536.0637649793525</v>
      </c>
      <c r="L15" s="95">
        <f>'Work 40 Hrs-Full-Time employed'!L15+'Work 20-39 Hrs-Underemployed'!L15</f>
        <v>3005.7579125788029</v>
      </c>
      <c r="M15" s="114">
        <f>'Work 40 Hrs-Full-Time employed'!M15+'Work 20-39 Hrs-Underemployed'!M15</f>
        <v>568510.35596357845</v>
      </c>
      <c r="N15" s="106">
        <f>'Work 40 Hrs-Full-Time employed'!N15+'Work 20-39 Hrs-Underemployed'!N15</f>
        <v>315569.60784477484</v>
      </c>
      <c r="O15" s="179">
        <f t="shared" si="0"/>
        <v>884079.96380835329</v>
      </c>
    </row>
    <row r="16" spans="1:15" ht="16.5" customHeight="1" x14ac:dyDescent="0.2">
      <c r="A16" s="2" t="s">
        <v>37</v>
      </c>
      <c r="B16" s="72" t="s">
        <v>14</v>
      </c>
      <c r="C16" s="66">
        <f>'Work 40 Hrs-Full-Time employed'!C16+'Work 20-39 Hrs-Underemployed'!C16</f>
        <v>0</v>
      </c>
      <c r="D16" s="66">
        <f>'Work 40 Hrs-Full-Time employed'!D16+'Work 20-39 Hrs-Underemployed'!D16</f>
        <v>0</v>
      </c>
      <c r="E16" s="66">
        <f>'Work 40 Hrs-Full-Time employed'!E16+'Work 20-39 Hrs-Underemployed'!E16</f>
        <v>0</v>
      </c>
      <c r="F16" s="66">
        <f>'Work 40 Hrs-Full-Time employed'!F16+'Work 20-39 Hrs-Underemployed'!F16</f>
        <v>0</v>
      </c>
      <c r="G16" s="66">
        <f>'Work 40 Hrs-Full-Time employed'!G16+'Work 20-39 Hrs-Underemployed'!G16</f>
        <v>62464.14567561169</v>
      </c>
      <c r="H16" s="66">
        <f>'Work 40 Hrs-Full-Time employed'!H16+'Work 20-39 Hrs-Underemployed'!H16</f>
        <v>2613.6226068866449</v>
      </c>
      <c r="I16" s="66">
        <f>'Work 40 Hrs-Full-Time employed'!I16+'Work 20-39 Hrs-Underemployed'!I16</f>
        <v>0</v>
      </c>
      <c r="J16" s="66">
        <f>'Work 40 Hrs-Full-Time employed'!J16+'Work 20-39 Hrs-Underemployed'!J16</f>
        <v>0</v>
      </c>
      <c r="K16" s="66">
        <f>'Work 40 Hrs-Full-Time employed'!K16+'Work 20-39 Hrs-Underemployed'!K16</f>
        <v>1102.6477550704458</v>
      </c>
      <c r="L16" s="95">
        <f>'Work 40 Hrs-Full-Time employed'!L16+'Work 20-39 Hrs-Underemployed'!L16</f>
        <v>0</v>
      </c>
      <c r="M16" s="114">
        <f>'Work 40 Hrs-Full-Time employed'!M16+'Work 20-39 Hrs-Underemployed'!M16</f>
        <v>63566.793430682133</v>
      </c>
      <c r="N16" s="106">
        <f>'Work 40 Hrs-Full-Time employed'!N16+'Work 20-39 Hrs-Underemployed'!N16</f>
        <v>2613.6226068866449</v>
      </c>
      <c r="O16" s="179">
        <f t="shared" si="0"/>
        <v>66180.416037568779</v>
      </c>
    </row>
    <row r="17" spans="1:15" ht="16.5" customHeight="1" x14ac:dyDescent="0.2">
      <c r="A17" s="2" t="s">
        <v>38</v>
      </c>
      <c r="B17" s="72" t="s">
        <v>15</v>
      </c>
      <c r="C17" s="66">
        <f>'Work 40 Hrs-Full-Time employed'!C17+'Work 20-39 Hrs-Underemployed'!C17</f>
        <v>2081079.1998104167</v>
      </c>
      <c r="D17" s="66">
        <f>'Work 40 Hrs-Full-Time employed'!D17+'Work 20-39 Hrs-Underemployed'!D17</f>
        <v>1085511.4810524676</v>
      </c>
      <c r="E17" s="66">
        <f>'Work 40 Hrs-Full-Time employed'!E17+'Work 20-39 Hrs-Underemployed'!E17</f>
        <v>0</v>
      </c>
      <c r="F17" s="66">
        <f>'Work 40 Hrs-Full-Time employed'!F17+'Work 20-39 Hrs-Underemployed'!F17</f>
        <v>0</v>
      </c>
      <c r="G17" s="66">
        <f>'Work 40 Hrs-Full-Time employed'!G17+'Work 20-39 Hrs-Underemployed'!G17</f>
        <v>629471.3059521321</v>
      </c>
      <c r="H17" s="66">
        <f>'Work 40 Hrs-Full-Time employed'!H17+'Work 20-39 Hrs-Underemployed'!H17</f>
        <v>365520.82762475626</v>
      </c>
      <c r="I17" s="66">
        <f>'Work 40 Hrs-Full-Time employed'!I17+'Work 20-39 Hrs-Underemployed'!I17</f>
        <v>57180.94580219558</v>
      </c>
      <c r="J17" s="66">
        <f>'Work 40 Hrs-Full-Time employed'!J17+'Work 20-39 Hrs-Underemployed'!J17</f>
        <v>47654.948409712677</v>
      </c>
      <c r="K17" s="66">
        <f>'Work 40 Hrs-Full-Time employed'!K17+'Work 20-39 Hrs-Underemployed'!K17</f>
        <v>25577.984659017038</v>
      </c>
      <c r="L17" s="95">
        <f>'Work 40 Hrs-Full-Time employed'!L17+'Work 20-39 Hrs-Underemployed'!L17</f>
        <v>55589.693486255361</v>
      </c>
      <c r="M17" s="114">
        <f>'Work 40 Hrs-Full-Time employed'!M17+'Work 20-39 Hrs-Underemployed'!M17</f>
        <v>2793309.4362237612</v>
      </c>
      <c r="N17" s="106">
        <f>'Work 40 Hrs-Full-Time employed'!N17+'Work 20-39 Hrs-Underemployed'!N17</f>
        <v>1554276.950573192</v>
      </c>
      <c r="O17" s="179">
        <f t="shared" si="0"/>
        <v>4347586.3867969532</v>
      </c>
    </row>
    <row r="18" spans="1:15" ht="16.5" customHeight="1" x14ac:dyDescent="0.2">
      <c r="A18" s="2" t="s">
        <v>39</v>
      </c>
      <c r="B18" s="72" t="s">
        <v>16</v>
      </c>
      <c r="C18" s="66">
        <f>'Work 40 Hrs-Full-Time employed'!C18+'Work 20-39 Hrs-Underemployed'!C18</f>
        <v>242075.5695143409</v>
      </c>
      <c r="D18" s="66">
        <f>'Work 40 Hrs-Full-Time employed'!D18+'Work 20-39 Hrs-Underemployed'!D18</f>
        <v>44779.130781535343</v>
      </c>
      <c r="E18" s="66">
        <f>'Work 40 Hrs-Full-Time employed'!E18+'Work 20-39 Hrs-Underemployed'!E18</f>
        <v>0</v>
      </c>
      <c r="F18" s="66">
        <f>'Work 40 Hrs-Full-Time employed'!F18+'Work 20-39 Hrs-Underemployed'!F18</f>
        <v>0</v>
      </c>
      <c r="G18" s="66">
        <f>'Work 40 Hrs-Full-Time employed'!G18+'Work 20-39 Hrs-Underemployed'!G18</f>
        <v>98231.926618345227</v>
      </c>
      <c r="H18" s="66">
        <f>'Work 40 Hrs-Full-Time employed'!H18+'Work 20-39 Hrs-Underemployed'!H18</f>
        <v>30224.736859122298</v>
      </c>
      <c r="I18" s="66">
        <f>'Work 40 Hrs-Full-Time employed'!I18+'Work 20-39 Hrs-Underemployed'!I18</f>
        <v>5522.5442531996459</v>
      </c>
      <c r="J18" s="66">
        <f>'Work 40 Hrs-Full-Time employed'!J18+'Work 20-39 Hrs-Underemployed'!J18</f>
        <v>0</v>
      </c>
      <c r="K18" s="66">
        <f>'Work 40 Hrs-Full-Time employed'!K18+'Work 20-39 Hrs-Underemployed'!K18</f>
        <v>8491.1129185314167</v>
      </c>
      <c r="L18" s="95">
        <f>'Work 40 Hrs-Full-Time employed'!L18+'Work 20-39 Hrs-Underemployed'!L18</f>
        <v>5093.4701638238957</v>
      </c>
      <c r="M18" s="114">
        <f>'Work 40 Hrs-Full-Time employed'!M18+'Work 20-39 Hrs-Underemployed'!M18</f>
        <v>354321.15330441727</v>
      </c>
      <c r="N18" s="106">
        <f>'Work 40 Hrs-Full-Time employed'!N18+'Work 20-39 Hrs-Underemployed'!N18</f>
        <v>80097.337804481533</v>
      </c>
      <c r="O18" s="179">
        <f t="shared" si="0"/>
        <v>434418.49110889877</v>
      </c>
    </row>
    <row r="19" spans="1:15" ht="16.5" customHeight="1" x14ac:dyDescent="0.2">
      <c r="A19" s="2" t="s">
        <v>40</v>
      </c>
      <c r="B19" s="72" t="s">
        <v>17</v>
      </c>
      <c r="C19" s="66">
        <f>'Work 40 Hrs-Full-Time employed'!C19+'Work 20-39 Hrs-Underemployed'!C19</f>
        <v>958923.77906761237</v>
      </c>
      <c r="D19" s="66">
        <f>'Work 40 Hrs-Full-Time employed'!D19+'Work 20-39 Hrs-Underemployed'!D19</f>
        <v>1084966.9120992585</v>
      </c>
      <c r="E19" s="66">
        <f>'Work 40 Hrs-Full-Time employed'!E19+'Work 20-39 Hrs-Underemployed'!E19</f>
        <v>0</v>
      </c>
      <c r="F19" s="66">
        <f>'Work 40 Hrs-Full-Time employed'!F19+'Work 20-39 Hrs-Underemployed'!F19</f>
        <v>0</v>
      </c>
      <c r="G19" s="66">
        <f>'Work 40 Hrs-Full-Time employed'!G19+'Work 20-39 Hrs-Underemployed'!G19</f>
        <v>236006.11015475038</v>
      </c>
      <c r="H19" s="66">
        <f>'Work 40 Hrs-Full-Time employed'!H19+'Work 20-39 Hrs-Underemployed'!H19</f>
        <v>170976.2715766817</v>
      </c>
      <c r="I19" s="66">
        <f>'Work 40 Hrs-Full-Time employed'!I19+'Work 20-39 Hrs-Underemployed'!I19</f>
        <v>8438.4241782274021</v>
      </c>
      <c r="J19" s="66">
        <f>'Work 40 Hrs-Full-Time employed'!J19+'Work 20-39 Hrs-Underemployed'!J19</f>
        <v>3567.018679042666</v>
      </c>
      <c r="K19" s="66">
        <f>'Work 40 Hrs-Full-Time employed'!K19+'Work 20-39 Hrs-Underemployed'!K19</f>
        <v>40570.673686565759</v>
      </c>
      <c r="L19" s="95">
        <f>'Work 40 Hrs-Full-Time employed'!L19+'Work 20-39 Hrs-Underemployed'!L19</f>
        <v>19301.633965675563</v>
      </c>
      <c r="M19" s="114">
        <f>'Work 40 Hrs-Full-Time employed'!M19+'Work 20-39 Hrs-Underemployed'!M19</f>
        <v>1243938.9870871559</v>
      </c>
      <c r="N19" s="106">
        <f>'Work 40 Hrs-Full-Time employed'!N19+'Work 20-39 Hrs-Underemployed'!N19</f>
        <v>1278811.8363206584</v>
      </c>
      <c r="O19" s="179">
        <f t="shared" si="0"/>
        <v>2522750.8234078144</v>
      </c>
    </row>
    <row r="20" spans="1:15" ht="16.5" customHeight="1" x14ac:dyDescent="0.2">
      <c r="A20" s="2" t="s">
        <v>41</v>
      </c>
      <c r="B20" s="72" t="s">
        <v>18</v>
      </c>
      <c r="C20" s="66">
        <f>'Work 40 Hrs-Full-Time employed'!C20+'Work 20-39 Hrs-Underemployed'!C20</f>
        <v>600705.36530013615</v>
      </c>
      <c r="D20" s="66">
        <f>'Work 40 Hrs-Full-Time employed'!D20+'Work 20-39 Hrs-Underemployed'!D20</f>
        <v>1000854.6588518952</v>
      </c>
      <c r="E20" s="66">
        <f>'Work 40 Hrs-Full-Time employed'!E20+'Work 20-39 Hrs-Underemployed'!E20</f>
        <v>0</v>
      </c>
      <c r="F20" s="66">
        <f>'Work 40 Hrs-Full-Time employed'!F20+'Work 20-39 Hrs-Underemployed'!F20</f>
        <v>0</v>
      </c>
      <c r="G20" s="66">
        <f>'Work 40 Hrs-Full-Time employed'!G20+'Work 20-39 Hrs-Underemployed'!G20</f>
        <v>132749.76467403275</v>
      </c>
      <c r="H20" s="66">
        <f>'Work 40 Hrs-Full-Time employed'!H20+'Work 20-39 Hrs-Underemployed'!H20</f>
        <v>74607.490719977897</v>
      </c>
      <c r="I20" s="66">
        <f>'Work 40 Hrs-Full-Time employed'!I20+'Work 20-39 Hrs-Underemployed'!I20</f>
        <v>9751.7483283481924</v>
      </c>
      <c r="J20" s="66">
        <f>'Work 40 Hrs-Full-Time employed'!J20+'Work 20-39 Hrs-Underemployed'!J20</f>
        <v>6022.8768524874085</v>
      </c>
      <c r="K20" s="66">
        <f>'Work 40 Hrs-Full-Time employed'!K20+'Work 20-39 Hrs-Underemployed'!K20</f>
        <v>11957.759675422865</v>
      </c>
      <c r="L20" s="95">
        <f>'Work 40 Hrs-Full-Time employed'!L20+'Work 20-39 Hrs-Underemployed'!L20</f>
        <v>137290.46828170458</v>
      </c>
      <c r="M20" s="114">
        <f>'Work 40 Hrs-Full-Time employed'!M20+'Work 20-39 Hrs-Underemployed'!M20</f>
        <v>755164.63797794003</v>
      </c>
      <c r="N20" s="106">
        <f>'Work 40 Hrs-Full-Time employed'!N20+'Work 20-39 Hrs-Underemployed'!N20</f>
        <v>1218775.4947060652</v>
      </c>
      <c r="O20" s="179">
        <f t="shared" si="0"/>
        <v>1973940.1326840052</v>
      </c>
    </row>
    <row r="21" spans="1:15" ht="16.5" customHeight="1" x14ac:dyDescent="0.2">
      <c r="A21" s="6" t="s">
        <v>42</v>
      </c>
      <c r="B21" s="73" t="s">
        <v>19</v>
      </c>
      <c r="C21" s="66">
        <f>'Work 40 Hrs-Full-Time employed'!C21+'Work 20-39 Hrs-Underemployed'!C21</f>
        <v>2070712.8401548215</v>
      </c>
      <c r="D21" s="66">
        <f>'Work 40 Hrs-Full-Time employed'!D21+'Work 20-39 Hrs-Underemployed'!D21</f>
        <v>1222325.2879915994</v>
      </c>
      <c r="E21" s="66">
        <f>'Work 40 Hrs-Full-Time employed'!E21+'Work 20-39 Hrs-Underemployed'!E21</f>
        <v>0</v>
      </c>
      <c r="F21" s="66">
        <f>'Work 40 Hrs-Full-Time employed'!F21+'Work 20-39 Hrs-Underemployed'!F21</f>
        <v>0</v>
      </c>
      <c r="G21" s="66">
        <f>'Work 40 Hrs-Full-Time employed'!G21+'Work 20-39 Hrs-Underemployed'!G21</f>
        <v>852580.44074805966</v>
      </c>
      <c r="H21" s="66">
        <f>'Work 40 Hrs-Full-Time employed'!H21+'Work 20-39 Hrs-Underemployed'!H21</f>
        <v>828450.63950896543</v>
      </c>
      <c r="I21" s="66">
        <f>'Work 40 Hrs-Full-Time employed'!I21+'Work 20-39 Hrs-Underemployed'!I21</f>
        <v>38890.337505235482</v>
      </c>
      <c r="J21" s="66">
        <f>'Work 40 Hrs-Full-Time employed'!J21+'Work 20-39 Hrs-Underemployed'!J21</f>
        <v>35458.940413726225</v>
      </c>
      <c r="K21" s="66">
        <f>'Work 40 Hrs-Full-Time employed'!K21+'Work 20-39 Hrs-Underemployed'!K21</f>
        <v>220633.93429584408</v>
      </c>
      <c r="L21" s="95">
        <f>'Work 40 Hrs-Full-Time employed'!L21+'Work 20-39 Hrs-Underemployed'!L21</f>
        <v>322646.63612253545</v>
      </c>
      <c r="M21" s="114">
        <f>'Work 40 Hrs-Full-Time employed'!M21+'Work 20-39 Hrs-Underemployed'!M21</f>
        <v>3182817.5527039608</v>
      </c>
      <c r="N21" s="106">
        <f>'Work 40 Hrs-Full-Time employed'!N21+'Work 20-39 Hrs-Underemployed'!N21</f>
        <v>2408881.5040368261</v>
      </c>
      <c r="O21" s="179">
        <f t="shared" si="0"/>
        <v>5591699.0567407869</v>
      </c>
    </row>
    <row r="22" spans="1:15" ht="21" customHeight="1" thickBot="1" x14ac:dyDescent="0.25">
      <c r="A22" s="3"/>
      <c r="B22" s="4" t="s">
        <v>43</v>
      </c>
      <c r="C22" s="74">
        <f>SUM(C4:C21)</f>
        <v>11386415.763537927</v>
      </c>
      <c r="D22" s="74">
        <f>SUM(D4:D21)</f>
        <v>6495084.8939303802</v>
      </c>
      <c r="E22" s="75">
        <f>SUM(E4:E21)</f>
        <v>19707988.407288257</v>
      </c>
      <c r="F22" s="75">
        <f>SUM(F4:F21)</f>
        <v>5765684.6823853226</v>
      </c>
      <c r="G22" s="76">
        <f>SUM(G4:G21)</f>
        <v>10562039.58760282</v>
      </c>
      <c r="H22" s="76">
        <f>SUM(H4:H21)</f>
        <v>9438176.3159360811</v>
      </c>
      <c r="I22" s="77">
        <f>SUM(I4:I21)</f>
        <v>544283.10834573267</v>
      </c>
      <c r="J22" s="77">
        <f>SUM(J4:J21)</f>
        <v>234718.61251786613</v>
      </c>
      <c r="K22" s="78">
        <f>SUM(K4:K21)</f>
        <v>2374586.425423691</v>
      </c>
      <c r="L22" s="79">
        <f>SUM(L4:L21)</f>
        <v>2581028.7183212214</v>
      </c>
      <c r="M22" s="112">
        <f>SUM(M4:M21)</f>
        <v>44575313.292198427</v>
      </c>
      <c r="N22" s="113">
        <f>SUM(N4:N21)</f>
        <v>24514693.223090872</v>
      </c>
      <c r="O22" s="179">
        <f t="shared" si="0"/>
        <v>69090006.515289307</v>
      </c>
    </row>
    <row r="23" spans="1:15" ht="16.5" customHeight="1" x14ac:dyDescent="0.2">
      <c r="M23" s="33"/>
      <c r="N23" s="14"/>
    </row>
    <row r="24" spans="1:15" ht="16.5" customHeight="1" thickBot="1" x14ac:dyDescent="0.25">
      <c r="A24" s="80" t="s">
        <v>50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115"/>
      <c r="N24" s="115"/>
    </row>
    <row r="25" spans="1:15" ht="16.5" customHeight="1" thickBot="1" x14ac:dyDescent="0.25">
      <c r="A25" s="23"/>
      <c r="B25" s="47" t="s">
        <v>44</v>
      </c>
      <c r="C25" s="48" t="s">
        <v>22</v>
      </c>
      <c r="D25" s="49"/>
      <c r="E25" s="50" t="s">
        <v>23</v>
      </c>
      <c r="F25" s="51"/>
      <c r="G25" s="52" t="s">
        <v>24</v>
      </c>
      <c r="H25" s="53"/>
      <c r="I25" s="54" t="s">
        <v>20</v>
      </c>
      <c r="J25" s="55"/>
      <c r="K25" s="56" t="s">
        <v>21</v>
      </c>
      <c r="L25" s="57"/>
      <c r="M25" s="120" t="s">
        <v>43</v>
      </c>
      <c r="N25" s="121"/>
    </row>
    <row r="26" spans="1:15" ht="16.5" customHeight="1" thickBot="1" x14ac:dyDescent="0.25">
      <c r="A26" s="24"/>
      <c r="B26" s="58"/>
      <c r="C26" s="35" t="s">
        <v>47</v>
      </c>
      <c r="D26" s="37"/>
      <c r="E26" s="35" t="s">
        <v>47</v>
      </c>
      <c r="F26" s="37"/>
      <c r="G26" s="35" t="s">
        <v>47</v>
      </c>
      <c r="H26" s="37"/>
      <c r="I26" s="35" t="s">
        <v>47</v>
      </c>
      <c r="J26" s="37"/>
      <c r="K26" s="35" t="s">
        <v>47</v>
      </c>
      <c r="L26" s="36"/>
      <c r="M26" s="122" t="s">
        <v>47</v>
      </c>
      <c r="N26" s="123"/>
    </row>
    <row r="27" spans="1:15" ht="16.5" customHeight="1" x14ac:dyDescent="0.2">
      <c r="A27" s="5" t="s">
        <v>25</v>
      </c>
      <c r="B27" s="65" t="s">
        <v>2</v>
      </c>
      <c r="C27" s="40">
        <v>1625929.532087872</v>
      </c>
      <c r="D27" s="127"/>
      <c r="E27" s="39">
        <v>19707988.407288257</v>
      </c>
      <c r="F27" s="39"/>
      <c r="G27" s="39">
        <v>775943.79111321247</v>
      </c>
      <c r="H27" s="39"/>
      <c r="I27" s="39">
        <v>151170.80658350856</v>
      </c>
      <c r="J27" s="39"/>
      <c r="K27" s="39">
        <v>1848383.9098621716</v>
      </c>
      <c r="L27" s="39"/>
      <c r="M27" s="118">
        <v>24109416.446935024</v>
      </c>
      <c r="N27" s="119"/>
    </row>
    <row r="28" spans="1:15" ht="16.5" customHeight="1" x14ac:dyDescent="0.2">
      <c r="A28" s="2" t="s">
        <v>26</v>
      </c>
      <c r="B28" s="72" t="s">
        <v>3</v>
      </c>
      <c r="C28" s="40">
        <v>14869.692567175978</v>
      </c>
      <c r="D28" s="127"/>
      <c r="E28" s="39">
        <v>0</v>
      </c>
      <c r="F28" s="39"/>
      <c r="G28" s="39">
        <v>82530.111760762782</v>
      </c>
      <c r="H28" s="39"/>
      <c r="I28" s="39">
        <v>4436.7895999463462</v>
      </c>
      <c r="J28" s="39"/>
      <c r="K28" s="39">
        <v>1158.009365432275</v>
      </c>
      <c r="L28" s="39"/>
      <c r="M28" s="118">
        <v>102994.60329331738</v>
      </c>
      <c r="N28" s="119"/>
    </row>
    <row r="29" spans="1:15" ht="16.5" customHeight="1" x14ac:dyDescent="0.2">
      <c r="A29" s="2" t="s">
        <v>27</v>
      </c>
      <c r="B29" s="72" t="s">
        <v>4</v>
      </c>
      <c r="C29" s="40">
        <v>653095.46840179618</v>
      </c>
      <c r="D29" s="127"/>
      <c r="E29" s="39">
        <v>0</v>
      </c>
      <c r="F29" s="39"/>
      <c r="G29" s="39">
        <v>2131972.5455603348</v>
      </c>
      <c r="H29" s="39"/>
      <c r="I29" s="39">
        <v>125464.23604528916</v>
      </c>
      <c r="J29" s="39"/>
      <c r="K29" s="39">
        <v>97450.825768305396</v>
      </c>
      <c r="L29" s="39"/>
      <c r="M29" s="118">
        <v>3007983.0757757258</v>
      </c>
      <c r="N29" s="119"/>
    </row>
    <row r="30" spans="1:15" ht="16.5" customHeight="1" x14ac:dyDescent="0.2">
      <c r="A30" s="2" t="s">
        <v>28</v>
      </c>
      <c r="B30" s="72" t="s">
        <v>5</v>
      </c>
      <c r="C30" s="40">
        <v>0</v>
      </c>
      <c r="D30" s="127"/>
      <c r="E30" s="39">
        <v>0</v>
      </c>
      <c r="F30" s="39"/>
      <c r="G30" s="39">
        <v>6305.2159942984799</v>
      </c>
      <c r="H30" s="39"/>
      <c r="I30" s="39">
        <v>0</v>
      </c>
      <c r="J30" s="39"/>
      <c r="K30" s="39">
        <v>823.91988210301679</v>
      </c>
      <c r="L30" s="39"/>
      <c r="M30" s="118">
        <v>7129.1358764014967</v>
      </c>
      <c r="N30" s="119"/>
    </row>
    <row r="31" spans="1:15" ht="16.5" customHeight="1" x14ac:dyDescent="0.2">
      <c r="A31" s="2" t="s">
        <v>29</v>
      </c>
      <c r="B31" s="72" t="s">
        <v>6</v>
      </c>
      <c r="C31" s="40">
        <v>36004.317767485933</v>
      </c>
      <c r="D31" s="127"/>
      <c r="E31" s="39">
        <v>0</v>
      </c>
      <c r="F31" s="39"/>
      <c r="G31" s="39">
        <v>30725.14979842669</v>
      </c>
      <c r="H31" s="39"/>
      <c r="I31" s="39">
        <v>223.45650729023296</v>
      </c>
      <c r="J31" s="39"/>
      <c r="K31" s="39">
        <v>0</v>
      </c>
      <c r="L31" s="39"/>
      <c r="M31" s="118">
        <v>66952.924073202856</v>
      </c>
      <c r="N31" s="119"/>
    </row>
    <row r="32" spans="1:15" ht="16.5" customHeight="1" x14ac:dyDescent="0.2">
      <c r="A32" s="2" t="s">
        <v>30</v>
      </c>
      <c r="B32" s="72" t="s">
        <v>7</v>
      </c>
      <c r="C32" s="40">
        <v>702180.71862911386</v>
      </c>
      <c r="D32" s="127"/>
      <c r="E32" s="39">
        <v>0</v>
      </c>
      <c r="F32" s="39"/>
      <c r="G32" s="39">
        <v>822125.88570108206</v>
      </c>
      <c r="H32" s="39"/>
      <c r="I32" s="39">
        <v>44977.762829480089</v>
      </c>
      <c r="J32" s="39"/>
      <c r="K32" s="39">
        <v>12064.505382901021</v>
      </c>
      <c r="L32" s="39"/>
      <c r="M32" s="118">
        <v>1581348.8725425771</v>
      </c>
      <c r="N32" s="119"/>
    </row>
    <row r="33" spans="1:14" ht="16.5" customHeight="1" x14ac:dyDescent="0.2">
      <c r="A33" s="2" t="s">
        <v>31</v>
      </c>
      <c r="B33" s="72" t="s">
        <v>8</v>
      </c>
      <c r="C33" s="40">
        <v>515381.80257981335</v>
      </c>
      <c r="D33" s="127"/>
      <c r="E33" s="39">
        <v>0</v>
      </c>
      <c r="F33" s="39"/>
      <c r="G33" s="39">
        <v>2935747.6046642493</v>
      </c>
      <c r="H33" s="39"/>
      <c r="I33" s="39">
        <v>70475.196998111613</v>
      </c>
      <c r="J33" s="39"/>
      <c r="K33" s="39">
        <v>69415.903369882042</v>
      </c>
      <c r="L33" s="39"/>
      <c r="M33" s="118">
        <v>3591020.5076120561</v>
      </c>
      <c r="N33" s="119"/>
    </row>
    <row r="34" spans="1:14" ht="16.5" customHeight="1" x14ac:dyDescent="0.2">
      <c r="A34" s="2" t="s">
        <v>32</v>
      </c>
      <c r="B34" s="72" t="s">
        <v>9</v>
      </c>
      <c r="C34" s="40">
        <v>5113.2758861315106</v>
      </c>
      <c r="D34" s="127"/>
      <c r="E34" s="39">
        <v>0</v>
      </c>
      <c r="F34" s="39"/>
      <c r="G34" s="39">
        <v>92446.615183649963</v>
      </c>
      <c r="H34" s="39"/>
      <c r="I34" s="39">
        <v>4285.2597347455867</v>
      </c>
      <c r="J34" s="39"/>
      <c r="K34" s="39">
        <v>12663.31553394943</v>
      </c>
      <c r="L34" s="39"/>
      <c r="M34" s="118">
        <v>114508.46633847649</v>
      </c>
      <c r="N34" s="119"/>
    </row>
    <row r="35" spans="1:14" ht="16.5" customHeight="1" x14ac:dyDescent="0.2">
      <c r="A35" s="2" t="s">
        <v>33</v>
      </c>
      <c r="B35" s="72" t="s">
        <v>10</v>
      </c>
      <c r="C35" s="40">
        <v>832922.59653525881</v>
      </c>
      <c r="D35" s="127"/>
      <c r="E35" s="39">
        <v>0</v>
      </c>
      <c r="F35" s="39"/>
      <c r="G35" s="39">
        <v>1501104.9946963235</v>
      </c>
      <c r="H35" s="39"/>
      <c r="I35" s="39">
        <v>14141.086278999572</v>
      </c>
      <c r="J35" s="39"/>
      <c r="K35" s="39">
        <v>18755.859503514897</v>
      </c>
      <c r="L35" s="39"/>
      <c r="M35" s="118">
        <v>2366924.537014097</v>
      </c>
      <c r="N35" s="119"/>
    </row>
    <row r="36" spans="1:14" ht="16.5" customHeight="1" x14ac:dyDescent="0.2">
      <c r="A36" s="2" t="s">
        <v>34</v>
      </c>
      <c r="B36" s="72" t="s">
        <v>11</v>
      </c>
      <c r="C36" s="40">
        <v>215514.27917264221</v>
      </c>
      <c r="D36" s="127"/>
      <c r="E36" s="39">
        <v>0</v>
      </c>
      <c r="F36" s="39"/>
      <c r="G36" s="39">
        <v>84980.473680455019</v>
      </c>
      <c r="H36" s="39"/>
      <c r="I36" s="39">
        <v>4388.0154117213533</v>
      </c>
      <c r="J36" s="39"/>
      <c r="K36" s="39">
        <v>0</v>
      </c>
      <c r="L36" s="39"/>
      <c r="M36" s="118">
        <v>304882.76826481859</v>
      </c>
      <c r="N36" s="119"/>
    </row>
    <row r="37" spans="1:14" ht="16.5" customHeight="1" x14ac:dyDescent="0.2">
      <c r="A37" s="2" t="s">
        <v>35</v>
      </c>
      <c r="B37" s="72" t="s">
        <v>12</v>
      </c>
      <c r="C37" s="40">
        <v>319107.41454381304</v>
      </c>
      <c r="D37" s="127"/>
      <c r="E37" s="39">
        <v>0</v>
      </c>
      <c r="F37" s="39"/>
      <c r="G37" s="39">
        <v>37313.342227474852</v>
      </c>
      <c r="H37" s="39"/>
      <c r="I37" s="39">
        <v>4102.2810099496764</v>
      </c>
      <c r="J37" s="39"/>
      <c r="K37" s="39">
        <v>0</v>
      </c>
      <c r="L37" s="39"/>
      <c r="M37" s="118">
        <v>360523.03778123757</v>
      </c>
      <c r="N37" s="119"/>
    </row>
    <row r="38" spans="1:14" ht="16.5" customHeight="1" x14ac:dyDescent="0.2">
      <c r="A38" s="2" t="s">
        <v>36</v>
      </c>
      <c r="B38" s="72" t="s">
        <v>13</v>
      </c>
      <c r="C38" s="40">
        <v>512799.9115194967</v>
      </c>
      <c r="D38" s="127"/>
      <c r="E38" s="39">
        <v>0</v>
      </c>
      <c r="F38" s="39"/>
      <c r="G38" s="39">
        <v>49340.163399618352</v>
      </c>
      <c r="H38" s="39"/>
      <c r="I38" s="39">
        <v>834.21727948411103</v>
      </c>
      <c r="J38" s="39"/>
      <c r="K38" s="39">
        <v>5536.0637649793525</v>
      </c>
      <c r="L38" s="39"/>
      <c r="M38" s="118">
        <v>568510.35596357856</v>
      </c>
      <c r="N38" s="119"/>
    </row>
    <row r="39" spans="1:14" ht="16.5" customHeight="1" x14ac:dyDescent="0.2">
      <c r="A39" s="2" t="s">
        <v>37</v>
      </c>
      <c r="B39" s="72" t="s">
        <v>14</v>
      </c>
      <c r="C39" s="40">
        <v>0</v>
      </c>
      <c r="D39" s="127"/>
      <c r="E39" s="39">
        <v>0</v>
      </c>
      <c r="F39" s="39"/>
      <c r="G39" s="39">
        <v>62464.14567561169</v>
      </c>
      <c r="H39" s="39"/>
      <c r="I39" s="39">
        <v>0</v>
      </c>
      <c r="J39" s="39"/>
      <c r="K39" s="39">
        <v>1102.6477550704458</v>
      </c>
      <c r="L39" s="39"/>
      <c r="M39" s="118">
        <v>63566.793430682133</v>
      </c>
      <c r="N39" s="119"/>
    </row>
    <row r="40" spans="1:14" ht="16.5" customHeight="1" x14ac:dyDescent="0.2">
      <c r="A40" s="2" t="s">
        <v>38</v>
      </c>
      <c r="B40" s="72" t="s">
        <v>15</v>
      </c>
      <c r="C40" s="40">
        <v>2081079.1998104167</v>
      </c>
      <c r="D40" s="127"/>
      <c r="E40" s="39">
        <v>0</v>
      </c>
      <c r="F40" s="39"/>
      <c r="G40" s="39">
        <v>629471.3059521321</v>
      </c>
      <c r="H40" s="39"/>
      <c r="I40" s="39">
        <v>57180.94580219558</v>
      </c>
      <c r="J40" s="39"/>
      <c r="K40" s="39">
        <v>25577.984659017038</v>
      </c>
      <c r="L40" s="39"/>
      <c r="M40" s="118">
        <v>2793309.4362237612</v>
      </c>
      <c r="N40" s="119"/>
    </row>
    <row r="41" spans="1:14" ht="16.5" customHeight="1" x14ac:dyDescent="0.2">
      <c r="A41" s="2" t="s">
        <v>39</v>
      </c>
      <c r="B41" s="72" t="s">
        <v>16</v>
      </c>
      <c r="C41" s="40">
        <v>242075.5695143409</v>
      </c>
      <c r="D41" s="127"/>
      <c r="E41" s="39">
        <v>0</v>
      </c>
      <c r="F41" s="39"/>
      <c r="G41" s="39">
        <v>98231.926618345227</v>
      </c>
      <c r="H41" s="39"/>
      <c r="I41" s="39">
        <v>5522.5442531996459</v>
      </c>
      <c r="J41" s="39"/>
      <c r="K41" s="39">
        <v>8491.1129185314167</v>
      </c>
      <c r="L41" s="39"/>
      <c r="M41" s="118">
        <v>354321.15330441721</v>
      </c>
      <c r="N41" s="119"/>
    </row>
    <row r="42" spans="1:14" ht="16.5" customHeight="1" x14ac:dyDescent="0.2">
      <c r="A42" s="2" t="s">
        <v>40</v>
      </c>
      <c r="B42" s="72" t="s">
        <v>17</v>
      </c>
      <c r="C42" s="40">
        <v>958923.77906761237</v>
      </c>
      <c r="D42" s="127"/>
      <c r="E42" s="39">
        <v>0</v>
      </c>
      <c r="F42" s="39"/>
      <c r="G42" s="39">
        <v>236006.11015475038</v>
      </c>
      <c r="H42" s="39"/>
      <c r="I42" s="39">
        <v>8438.4241782274021</v>
      </c>
      <c r="J42" s="39"/>
      <c r="K42" s="39">
        <v>40570.673686565759</v>
      </c>
      <c r="L42" s="39"/>
      <c r="M42" s="118">
        <v>1243938.9870871559</v>
      </c>
      <c r="N42" s="119"/>
    </row>
    <row r="43" spans="1:14" ht="16.5" customHeight="1" x14ac:dyDescent="0.2">
      <c r="A43" s="2" t="s">
        <v>41</v>
      </c>
      <c r="B43" s="72" t="s">
        <v>18</v>
      </c>
      <c r="C43" s="40">
        <v>600705.36530013615</v>
      </c>
      <c r="D43" s="127"/>
      <c r="E43" s="39">
        <v>0</v>
      </c>
      <c r="F43" s="39"/>
      <c r="G43" s="39">
        <v>132749.76467403275</v>
      </c>
      <c r="H43" s="39"/>
      <c r="I43" s="39">
        <v>9751.7483283481924</v>
      </c>
      <c r="J43" s="39"/>
      <c r="K43" s="39">
        <v>11957.759675422865</v>
      </c>
      <c r="L43" s="39"/>
      <c r="M43" s="118">
        <v>755164.63797794003</v>
      </c>
      <c r="N43" s="119"/>
    </row>
    <row r="44" spans="1:14" ht="16.5" customHeight="1" x14ac:dyDescent="0.2">
      <c r="A44" s="6" t="s">
        <v>42</v>
      </c>
      <c r="B44" s="73" t="s">
        <v>19</v>
      </c>
      <c r="C44" s="128">
        <v>2070712.8401548215</v>
      </c>
      <c r="D44" s="129"/>
      <c r="E44" s="39">
        <v>0</v>
      </c>
      <c r="F44" s="39"/>
      <c r="G44" s="39">
        <v>852580.44074805966</v>
      </c>
      <c r="H44" s="39"/>
      <c r="I44" s="39">
        <v>38890.337505235482</v>
      </c>
      <c r="J44" s="39"/>
      <c r="K44" s="39">
        <v>220633.93429584408</v>
      </c>
      <c r="L44" s="39"/>
      <c r="M44" s="118">
        <v>3182817.5527039608</v>
      </c>
      <c r="N44" s="119"/>
    </row>
    <row r="45" spans="1:14" ht="16.5" customHeight="1" thickBot="1" x14ac:dyDescent="0.25">
      <c r="A45" s="3"/>
      <c r="B45" s="4" t="s">
        <v>43</v>
      </c>
      <c r="C45" s="82">
        <v>11386415.763537927</v>
      </c>
      <c r="D45" s="84"/>
      <c r="E45" s="82">
        <v>19707988.407288257</v>
      </c>
      <c r="F45" s="83"/>
      <c r="G45" s="82">
        <v>10562039.58760282</v>
      </c>
      <c r="H45" s="83"/>
      <c r="I45" s="82">
        <v>544283.10834573267</v>
      </c>
      <c r="J45" s="83"/>
      <c r="K45" s="82">
        <v>2374586.425423691</v>
      </c>
      <c r="L45" s="83"/>
      <c r="M45" s="116">
        <v>44575313.292198434</v>
      </c>
      <c r="N45" s="117"/>
    </row>
    <row r="46" spans="1:14" ht="16.5" customHeight="1" x14ac:dyDescent="0.2"/>
    <row r="47" spans="1:14" ht="16.5" customHeight="1" thickBot="1" x14ac:dyDescent="0.25">
      <c r="A47" s="32" t="s">
        <v>51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46"/>
      <c r="N47" s="46"/>
    </row>
    <row r="48" spans="1:14" ht="16.5" customHeight="1" thickBot="1" x14ac:dyDescent="0.25">
      <c r="A48" s="23"/>
      <c r="B48" s="47" t="s">
        <v>44</v>
      </c>
      <c r="C48" s="48" t="s">
        <v>22</v>
      </c>
      <c r="D48" s="49"/>
      <c r="E48" s="50" t="s">
        <v>23</v>
      </c>
      <c r="F48" s="51"/>
      <c r="G48" s="52" t="s">
        <v>24</v>
      </c>
      <c r="H48" s="53"/>
      <c r="I48" s="54" t="s">
        <v>20</v>
      </c>
      <c r="J48" s="55"/>
      <c r="K48" s="56" t="s">
        <v>21</v>
      </c>
      <c r="L48" s="57"/>
      <c r="M48" s="120" t="s">
        <v>43</v>
      </c>
      <c r="N48" s="121"/>
    </row>
    <row r="49" spans="1:14" ht="16.5" customHeight="1" thickBot="1" x14ac:dyDescent="0.25">
      <c r="A49" s="24"/>
      <c r="B49" s="58"/>
      <c r="C49" s="40" t="s">
        <v>1</v>
      </c>
      <c r="D49" s="39"/>
      <c r="E49" s="40" t="s">
        <v>1</v>
      </c>
      <c r="F49" s="39"/>
      <c r="G49" s="40" t="s">
        <v>1</v>
      </c>
      <c r="H49" s="39"/>
      <c r="I49" s="40" t="s">
        <v>1</v>
      </c>
      <c r="J49" s="39"/>
      <c r="K49" s="40" t="s">
        <v>1</v>
      </c>
      <c r="L49" s="39"/>
      <c r="M49" s="125" t="s">
        <v>1</v>
      </c>
      <c r="N49" s="126"/>
    </row>
    <row r="50" spans="1:14" ht="16.5" customHeight="1" x14ac:dyDescent="0.2">
      <c r="A50" s="5" t="s">
        <v>25</v>
      </c>
      <c r="B50" s="65" t="s">
        <v>2</v>
      </c>
      <c r="C50" s="40">
        <v>586196.10289072059</v>
      </c>
      <c r="D50" s="39"/>
      <c r="E50" s="40">
        <v>5765684.6823853226</v>
      </c>
      <c r="F50" s="39"/>
      <c r="G50" s="40">
        <v>244118.07405521412</v>
      </c>
      <c r="H50" s="39"/>
      <c r="I50" s="40">
        <v>39398.868682002059</v>
      </c>
      <c r="J50" s="39"/>
      <c r="K50" s="40">
        <v>1613419.2926182342</v>
      </c>
      <c r="L50" s="39"/>
      <c r="M50" s="118">
        <v>8248817.020631494</v>
      </c>
      <c r="N50" s="119"/>
    </row>
    <row r="51" spans="1:14" ht="16.5" customHeight="1" x14ac:dyDescent="0.2">
      <c r="A51" s="2" t="s">
        <v>26</v>
      </c>
      <c r="B51" s="72" t="s">
        <v>3</v>
      </c>
      <c r="C51" s="40">
        <v>0</v>
      </c>
      <c r="D51" s="39"/>
      <c r="E51" s="40">
        <v>0</v>
      </c>
      <c r="F51" s="39"/>
      <c r="G51" s="40">
        <v>8696.8067190072106</v>
      </c>
      <c r="H51" s="39"/>
      <c r="I51" s="40">
        <v>0</v>
      </c>
      <c r="J51" s="39"/>
      <c r="K51" s="40">
        <v>0</v>
      </c>
      <c r="L51" s="39"/>
      <c r="M51" s="118">
        <v>8696.8067190072106</v>
      </c>
      <c r="N51" s="119"/>
    </row>
    <row r="52" spans="1:14" ht="16.5" customHeight="1" x14ac:dyDescent="0.2">
      <c r="A52" s="2" t="s">
        <v>27</v>
      </c>
      <c r="B52" s="72" t="s">
        <v>4</v>
      </c>
      <c r="C52" s="40">
        <v>170444.91713278386</v>
      </c>
      <c r="D52" s="39"/>
      <c r="E52" s="40">
        <v>0</v>
      </c>
      <c r="F52" s="39"/>
      <c r="G52" s="40">
        <v>1515545.2983611049</v>
      </c>
      <c r="H52" s="39"/>
      <c r="I52" s="40">
        <v>42002.382545178909</v>
      </c>
      <c r="J52" s="39"/>
      <c r="K52" s="40">
        <v>185892.27084014897</v>
      </c>
      <c r="L52" s="39"/>
      <c r="M52" s="118">
        <v>1913884.8688792167</v>
      </c>
      <c r="N52" s="119"/>
    </row>
    <row r="53" spans="1:14" ht="16.5" customHeight="1" x14ac:dyDescent="0.2">
      <c r="A53" s="2" t="s">
        <v>28</v>
      </c>
      <c r="B53" s="72" t="s">
        <v>5</v>
      </c>
      <c r="C53" s="40">
        <v>0</v>
      </c>
      <c r="D53" s="39"/>
      <c r="E53" s="40">
        <v>0</v>
      </c>
      <c r="F53" s="39"/>
      <c r="G53" s="40">
        <v>0</v>
      </c>
      <c r="H53" s="39"/>
      <c r="I53" s="40">
        <v>0</v>
      </c>
      <c r="J53" s="39"/>
      <c r="K53" s="40">
        <v>0</v>
      </c>
      <c r="L53" s="39"/>
      <c r="M53" s="118">
        <v>0</v>
      </c>
      <c r="N53" s="119"/>
    </row>
    <row r="54" spans="1:14" ht="16.5" customHeight="1" x14ac:dyDescent="0.2">
      <c r="A54" s="2" t="s">
        <v>29</v>
      </c>
      <c r="B54" s="72" t="s">
        <v>6</v>
      </c>
      <c r="C54" s="40">
        <v>7310.9119410644435</v>
      </c>
      <c r="D54" s="39"/>
      <c r="E54" s="40">
        <v>0</v>
      </c>
      <c r="F54" s="39"/>
      <c r="G54" s="40">
        <v>8065.9587531778561</v>
      </c>
      <c r="H54" s="39"/>
      <c r="I54" s="40">
        <v>0</v>
      </c>
      <c r="J54" s="39"/>
      <c r="K54" s="40">
        <v>1281.7205464381195</v>
      </c>
      <c r="L54" s="39"/>
      <c r="M54" s="118">
        <v>16658.59124068042</v>
      </c>
      <c r="N54" s="119"/>
    </row>
    <row r="55" spans="1:14" ht="16.5" customHeight="1" x14ac:dyDescent="0.2">
      <c r="A55" s="2" t="s">
        <v>30</v>
      </c>
      <c r="B55" s="72" t="s">
        <v>7</v>
      </c>
      <c r="C55" s="40">
        <v>19787.590160446438</v>
      </c>
      <c r="D55" s="39"/>
      <c r="E55" s="40">
        <v>0</v>
      </c>
      <c r="F55" s="39"/>
      <c r="G55" s="40">
        <v>11006.429830769419</v>
      </c>
      <c r="H55" s="39"/>
      <c r="I55" s="40">
        <v>0</v>
      </c>
      <c r="J55" s="39"/>
      <c r="K55" s="40">
        <v>1804.953895370561</v>
      </c>
      <c r="L55" s="39"/>
      <c r="M55" s="118">
        <v>32598.97388658642</v>
      </c>
      <c r="N55" s="119"/>
    </row>
    <row r="56" spans="1:14" ht="16.5" customHeight="1" x14ac:dyDescent="0.2">
      <c r="A56" s="2" t="s">
        <v>31</v>
      </c>
      <c r="B56" s="72" t="s">
        <v>8</v>
      </c>
      <c r="C56" s="40">
        <v>791406.35977848701</v>
      </c>
      <c r="D56" s="39"/>
      <c r="E56" s="40">
        <v>0</v>
      </c>
      <c r="F56" s="39"/>
      <c r="G56" s="40">
        <v>5434084.5352701358</v>
      </c>
      <c r="H56" s="39"/>
      <c r="I56" s="40">
        <v>47969.067052094877</v>
      </c>
      <c r="J56" s="39"/>
      <c r="K56" s="40">
        <v>150313.98336438811</v>
      </c>
      <c r="L56" s="39"/>
      <c r="M56" s="118">
        <v>6423773.9454651065</v>
      </c>
      <c r="N56" s="119"/>
    </row>
    <row r="57" spans="1:14" ht="16.5" customHeight="1" x14ac:dyDescent="0.2">
      <c r="A57" s="2" t="s">
        <v>32</v>
      </c>
      <c r="B57" s="72" t="s">
        <v>9</v>
      </c>
      <c r="C57" s="40">
        <v>2599.3037292937765</v>
      </c>
      <c r="D57" s="39"/>
      <c r="E57" s="40">
        <v>0</v>
      </c>
      <c r="F57" s="39"/>
      <c r="G57" s="40">
        <v>720800.27166367648</v>
      </c>
      <c r="H57" s="39"/>
      <c r="I57" s="40">
        <v>11335.214484177239</v>
      </c>
      <c r="J57" s="39"/>
      <c r="K57" s="40">
        <v>85388.83712406797</v>
      </c>
      <c r="L57" s="39"/>
      <c r="M57" s="118">
        <v>820123.62700121547</v>
      </c>
      <c r="N57" s="119"/>
    </row>
    <row r="58" spans="1:14" ht="16.5" customHeight="1" x14ac:dyDescent="0.2">
      <c r="A58" s="2" t="s">
        <v>33</v>
      </c>
      <c r="B58" s="72" t="s">
        <v>10</v>
      </c>
      <c r="C58" s="40">
        <v>14560.25806896291</v>
      </c>
      <c r="D58" s="39"/>
      <c r="E58" s="40">
        <v>0</v>
      </c>
      <c r="F58" s="39"/>
      <c r="G58" s="40">
        <v>8594.56149657471</v>
      </c>
      <c r="H58" s="39"/>
      <c r="I58" s="40">
        <v>0</v>
      </c>
      <c r="J58" s="39"/>
      <c r="K58" s="40">
        <v>0</v>
      </c>
      <c r="L58" s="39"/>
      <c r="M58" s="118">
        <v>23154.819565537618</v>
      </c>
      <c r="N58" s="119"/>
    </row>
    <row r="59" spans="1:14" ht="16.5" customHeight="1" x14ac:dyDescent="0.2">
      <c r="A59" s="2" t="s">
        <v>34</v>
      </c>
      <c r="B59" s="72" t="s">
        <v>11</v>
      </c>
      <c r="C59" s="40">
        <v>76491.879806881159</v>
      </c>
      <c r="D59" s="39"/>
      <c r="E59" s="40">
        <v>0</v>
      </c>
      <c r="F59" s="39"/>
      <c r="G59" s="40">
        <v>5759.1987220894171</v>
      </c>
      <c r="H59" s="39"/>
      <c r="I59" s="40">
        <v>1309.2953994440745</v>
      </c>
      <c r="J59" s="39"/>
      <c r="K59" s="40">
        <v>0</v>
      </c>
      <c r="L59" s="39"/>
      <c r="M59" s="118">
        <v>83560.373928414658</v>
      </c>
      <c r="N59" s="119"/>
    </row>
    <row r="60" spans="1:14" ht="16.5" customHeight="1" x14ac:dyDescent="0.2">
      <c r="A60" s="2" t="s">
        <v>35</v>
      </c>
      <c r="B60" s="72" t="s">
        <v>12</v>
      </c>
      <c r="C60" s="40">
        <v>79664.766281939461</v>
      </c>
      <c r="D60" s="39"/>
      <c r="E60" s="40">
        <v>0</v>
      </c>
      <c r="F60" s="39"/>
      <c r="G60" s="40">
        <v>4733.075598788193</v>
      </c>
      <c r="H60" s="39"/>
      <c r="I60" s="40">
        <v>0</v>
      </c>
      <c r="J60" s="39"/>
      <c r="K60" s="40">
        <v>0</v>
      </c>
      <c r="L60" s="39"/>
      <c r="M60" s="118">
        <v>84397.841880727647</v>
      </c>
      <c r="N60" s="119"/>
    </row>
    <row r="61" spans="1:14" ht="16.5" customHeight="1" x14ac:dyDescent="0.2">
      <c r="A61" s="2" t="s">
        <v>36</v>
      </c>
      <c r="B61" s="72" t="s">
        <v>13</v>
      </c>
      <c r="C61" s="40">
        <v>308185.33336304425</v>
      </c>
      <c r="D61" s="39"/>
      <c r="E61" s="40">
        <v>0</v>
      </c>
      <c r="F61" s="39"/>
      <c r="G61" s="40">
        <v>4378.5165691517777</v>
      </c>
      <c r="H61" s="39"/>
      <c r="I61" s="40">
        <v>0</v>
      </c>
      <c r="J61" s="39"/>
      <c r="K61" s="40">
        <v>3005.7579125788029</v>
      </c>
      <c r="L61" s="39"/>
      <c r="M61" s="118">
        <v>315569.60784477484</v>
      </c>
      <c r="N61" s="119"/>
    </row>
    <row r="62" spans="1:14" ht="16.5" customHeight="1" x14ac:dyDescent="0.2">
      <c r="A62" s="2" t="s">
        <v>37</v>
      </c>
      <c r="B62" s="72" t="s">
        <v>14</v>
      </c>
      <c r="C62" s="40">
        <v>0</v>
      </c>
      <c r="D62" s="39"/>
      <c r="E62" s="40">
        <v>0</v>
      </c>
      <c r="F62" s="39"/>
      <c r="G62" s="40">
        <v>2613.6226068866449</v>
      </c>
      <c r="H62" s="39"/>
      <c r="I62" s="40">
        <v>0</v>
      </c>
      <c r="J62" s="39"/>
      <c r="K62" s="40">
        <v>0</v>
      </c>
      <c r="L62" s="39"/>
      <c r="M62" s="118">
        <v>2613.6226068866449</v>
      </c>
      <c r="N62" s="119"/>
    </row>
    <row r="63" spans="1:14" ht="23.25" customHeight="1" x14ac:dyDescent="0.2">
      <c r="A63" s="2" t="s">
        <v>38</v>
      </c>
      <c r="B63" s="72" t="s">
        <v>15</v>
      </c>
      <c r="C63" s="40">
        <v>1085511.4810524676</v>
      </c>
      <c r="D63" s="39"/>
      <c r="E63" s="40">
        <v>0</v>
      </c>
      <c r="F63" s="39"/>
      <c r="G63" s="40">
        <v>365520.82762475626</v>
      </c>
      <c r="H63" s="39"/>
      <c r="I63" s="40">
        <v>47654.948409712677</v>
      </c>
      <c r="J63" s="39"/>
      <c r="K63" s="40">
        <v>55589.693486255361</v>
      </c>
      <c r="L63" s="39"/>
      <c r="M63" s="118">
        <v>1554276.950573192</v>
      </c>
      <c r="N63" s="119"/>
    </row>
    <row r="64" spans="1:14" ht="33.75" customHeight="1" x14ac:dyDescent="0.2">
      <c r="A64" s="2" t="s">
        <v>39</v>
      </c>
      <c r="B64" s="72" t="s">
        <v>16</v>
      </c>
      <c r="C64" s="40">
        <v>44779.130781535343</v>
      </c>
      <c r="D64" s="39"/>
      <c r="E64" s="40">
        <v>0</v>
      </c>
      <c r="F64" s="39"/>
      <c r="G64" s="40">
        <v>30224.736859122298</v>
      </c>
      <c r="H64" s="39"/>
      <c r="I64" s="40">
        <v>0</v>
      </c>
      <c r="J64" s="39"/>
      <c r="K64" s="40">
        <v>5093.4701638238957</v>
      </c>
      <c r="L64" s="39"/>
      <c r="M64" s="118">
        <v>80097.337804481533</v>
      </c>
      <c r="N64" s="119"/>
    </row>
    <row r="65" spans="1:15" ht="16.5" customHeight="1" x14ac:dyDescent="0.2">
      <c r="A65" s="2" t="s">
        <v>40</v>
      </c>
      <c r="B65" s="72" t="s">
        <v>17</v>
      </c>
      <c r="C65" s="40">
        <v>1084966.9120992585</v>
      </c>
      <c r="D65" s="39"/>
      <c r="E65" s="40">
        <v>0</v>
      </c>
      <c r="F65" s="39"/>
      <c r="G65" s="40">
        <v>170976.2715766817</v>
      </c>
      <c r="H65" s="39"/>
      <c r="I65" s="40">
        <v>3567.018679042666</v>
      </c>
      <c r="J65" s="39"/>
      <c r="K65" s="40">
        <v>19301.633965675563</v>
      </c>
      <c r="L65" s="39"/>
      <c r="M65" s="118">
        <v>1278811.8363206584</v>
      </c>
      <c r="N65" s="119"/>
    </row>
    <row r="66" spans="1:15" ht="16.5" customHeight="1" x14ac:dyDescent="0.2">
      <c r="A66" s="2" t="s">
        <v>41</v>
      </c>
      <c r="B66" s="72" t="s">
        <v>18</v>
      </c>
      <c r="C66" s="40">
        <v>1000854.6588518952</v>
      </c>
      <c r="D66" s="39"/>
      <c r="E66" s="40">
        <v>0</v>
      </c>
      <c r="F66" s="39"/>
      <c r="G66" s="40">
        <v>74607.490719977897</v>
      </c>
      <c r="H66" s="39"/>
      <c r="I66" s="40">
        <v>6022.8768524874085</v>
      </c>
      <c r="J66" s="39"/>
      <c r="K66" s="40">
        <v>137290.46828170458</v>
      </c>
      <c r="L66" s="39"/>
      <c r="M66" s="118">
        <v>1218775.4947060652</v>
      </c>
      <c r="N66" s="119"/>
    </row>
    <row r="67" spans="1:15" ht="16.5" customHeight="1" x14ac:dyDescent="0.2">
      <c r="A67" s="2" t="s">
        <v>42</v>
      </c>
      <c r="B67" s="72" t="s">
        <v>19</v>
      </c>
      <c r="C67" s="40">
        <v>1222325.2879915994</v>
      </c>
      <c r="D67" s="39"/>
      <c r="E67" s="40">
        <v>0</v>
      </c>
      <c r="F67" s="39"/>
      <c r="G67" s="40">
        <v>828450.63950896543</v>
      </c>
      <c r="H67" s="39"/>
      <c r="I67" s="40">
        <v>35458.940413726225</v>
      </c>
      <c r="J67" s="39"/>
      <c r="K67" s="40">
        <v>322646.63612253545</v>
      </c>
      <c r="L67" s="39"/>
      <c r="M67" s="118">
        <v>2408881.5040368261</v>
      </c>
      <c r="N67" s="119"/>
    </row>
    <row r="68" spans="1:15" s="103" customFormat="1" ht="16.5" customHeight="1" thickBot="1" x14ac:dyDescent="0.25">
      <c r="A68" s="98"/>
      <c r="B68" s="99" t="s">
        <v>43</v>
      </c>
      <c r="C68" s="100">
        <f>SUM(C50:D67)</f>
        <v>6495084.8939303802</v>
      </c>
      <c r="D68" s="101"/>
      <c r="E68" s="100">
        <f t="shared" ref="E68:N68" si="1">SUM(E50:F67)</f>
        <v>5765684.6823853226</v>
      </c>
      <c r="F68" s="101"/>
      <c r="G68" s="100">
        <f t="shared" ref="G68:N68" si="2">SUM(G50:H67)</f>
        <v>9438176.3159360811</v>
      </c>
      <c r="H68" s="101"/>
      <c r="I68" s="100">
        <f t="shared" ref="I68:N68" si="3">SUM(I50:J67)</f>
        <v>234718.61251786613</v>
      </c>
      <c r="J68" s="101"/>
      <c r="K68" s="100">
        <f t="shared" ref="K68:N68" si="4">SUM(K50:L67)</f>
        <v>2581028.7183212214</v>
      </c>
      <c r="L68" s="124"/>
      <c r="M68" s="116">
        <f t="shared" ref="M68:N68" si="5">SUM(M50:N67)</f>
        <v>24514693.223090872</v>
      </c>
      <c r="N68" s="117"/>
      <c r="O68" s="102"/>
    </row>
    <row r="69" spans="1:15" ht="16.5" customHeight="1" thickTop="1" x14ac:dyDescent="0.2">
      <c r="A69" s="96"/>
      <c r="B69" s="97"/>
      <c r="C69" s="42"/>
      <c r="D69" s="38"/>
      <c r="E69" s="42"/>
      <c r="F69" s="38"/>
      <c r="G69" s="42"/>
      <c r="H69" s="38"/>
      <c r="I69" s="42"/>
      <c r="J69" s="38"/>
      <c r="K69" s="42"/>
      <c r="L69" s="38"/>
      <c r="M69" s="42"/>
      <c r="N69" s="38"/>
    </row>
    <row r="70" spans="1:15" ht="16.5" customHeight="1" x14ac:dyDescent="0.2">
      <c r="A70" s="96"/>
      <c r="B70" s="97"/>
      <c r="C70" s="42"/>
      <c r="D70" s="38"/>
      <c r="E70" s="42"/>
      <c r="F70" s="38"/>
      <c r="G70" s="42"/>
      <c r="H70" s="38"/>
      <c r="I70" s="42"/>
      <c r="J70" s="38"/>
      <c r="K70" s="42"/>
      <c r="L70" s="38"/>
      <c r="M70" s="42"/>
      <c r="N70" s="38"/>
    </row>
    <row r="71" spans="1:15" ht="16.5" customHeight="1" x14ac:dyDescent="0.2">
      <c r="A71" s="32" t="s">
        <v>52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</row>
    <row r="72" spans="1:15" ht="16.5" customHeight="1" x14ac:dyDescent="0.2">
      <c r="A72" s="23"/>
      <c r="B72" s="130" t="s">
        <v>44</v>
      </c>
      <c r="C72" s="131" t="s">
        <v>22</v>
      </c>
      <c r="D72" s="132"/>
      <c r="E72" s="21" t="s">
        <v>23</v>
      </c>
      <c r="F72" s="22"/>
      <c r="G72" s="25" t="s">
        <v>24</v>
      </c>
      <c r="H72" s="26"/>
      <c r="I72" s="27" t="s">
        <v>20</v>
      </c>
      <c r="J72" s="28"/>
      <c r="K72" s="30" t="s">
        <v>21</v>
      </c>
      <c r="L72" s="31"/>
      <c r="M72" s="29" t="s">
        <v>43</v>
      </c>
      <c r="N72" s="29"/>
    </row>
    <row r="73" spans="1:15" ht="16.5" customHeight="1" x14ac:dyDescent="0.2">
      <c r="A73" s="24"/>
      <c r="B73" s="133"/>
      <c r="C73" s="7" t="s">
        <v>0</v>
      </c>
      <c r="D73" s="7" t="s">
        <v>1</v>
      </c>
      <c r="E73" s="9" t="s">
        <v>0</v>
      </c>
      <c r="F73" s="9" t="s">
        <v>1</v>
      </c>
      <c r="G73" s="10" t="s">
        <v>0</v>
      </c>
      <c r="H73" s="10" t="s">
        <v>1</v>
      </c>
      <c r="I73" s="11" t="s">
        <v>0</v>
      </c>
      <c r="J73" s="11" t="s">
        <v>1</v>
      </c>
      <c r="K73" s="12" t="s">
        <v>0</v>
      </c>
      <c r="L73" s="12" t="s">
        <v>1</v>
      </c>
      <c r="M73" s="13" t="s">
        <v>0</v>
      </c>
      <c r="N73" s="13" t="s">
        <v>1</v>
      </c>
    </row>
    <row r="74" spans="1:15" ht="16.5" customHeight="1" x14ac:dyDescent="0.2">
      <c r="A74" s="168" t="s">
        <v>25</v>
      </c>
      <c r="B74" s="169" t="s">
        <v>2</v>
      </c>
      <c r="C74" s="15">
        <f>100*C4/C$22</f>
        <v>14.279555268783474</v>
      </c>
      <c r="D74" s="15">
        <f t="shared" ref="D74" si="6">100*D4/D$22</f>
        <v>9.0252261897071975</v>
      </c>
      <c r="E74" s="16">
        <f t="shared" ref="E74:N74" si="7">100*E4/E$22</f>
        <v>100</v>
      </c>
      <c r="F74" s="16">
        <f t="shared" si="7"/>
        <v>100</v>
      </c>
      <c r="G74" s="17">
        <f t="shared" si="7"/>
        <v>7.3465336375369716</v>
      </c>
      <c r="H74" s="17">
        <f t="shared" si="7"/>
        <v>2.5864962243079521</v>
      </c>
      <c r="I74" s="18">
        <f t="shared" si="7"/>
        <v>27.774296917457107</v>
      </c>
      <c r="J74" s="18">
        <f t="shared" si="7"/>
        <v>16.78557497395019</v>
      </c>
      <c r="K74" s="19">
        <f t="shared" si="7"/>
        <v>77.840245782267942</v>
      </c>
      <c r="L74" s="19">
        <f t="shared" si="7"/>
        <v>62.510706725791508</v>
      </c>
      <c r="M74" s="20">
        <f t="shared" si="7"/>
        <v>54.086925399478126</v>
      </c>
      <c r="N74" s="20">
        <f t="shared" si="7"/>
        <v>33.648461131309496</v>
      </c>
    </row>
    <row r="75" spans="1:15" ht="16.5" customHeight="1" x14ac:dyDescent="0.2">
      <c r="A75" s="176" t="s">
        <v>26</v>
      </c>
      <c r="B75" s="177" t="s">
        <v>3</v>
      </c>
      <c r="C75" s="15">
        <f t="shared" ref="C75:D76" si="8">100*C5/C$22</f>
        <v>0.13059151251785792</v>
      </c>
      <c r="D75" s="15">
        <f t="shared" si="8"/>
        <v>0</v>
      </c>
      <c r="E75" s="16">
        <f t="shared" ref="E75:N75" si="9">100*E5/E$22</f>
        <v>0</v>
      </c>
      <c r="F75" s="16">
        <f t="shared" si="9"/>
        <v>0</v>
      </c>
      <c r="G75" s="17">
        <f t="shared" si="9"/>
        <v>0.78138423053850692</v>
      </c>
      <c r="H75" s="17">
        <f t="shared" si="9"/>
        <v>9.2144991022501982E-2</v>
      </c>
      <c r="I75" s="18">
        <f t="shared" si="9"/>
        <v>0.81516209706219001</v>
      </c>
      <c r="J75" s="18">
        <f t="shared" si="9"/>
        <v>0</v>
      </c>
      <c r="K75" s="19">
        <f t="shared" si="9"/>
        <v>4.8766781155402859E-2</v>
      </c>
      <c r="L75" s="19">
        <f t="shared" si="9"/>
        <v>0</v>
      </c>
      <c r="M75" s="20">
        <f t="shared" si="9"/>
        <v>0.23105749727022892</v>
      </c>
      <c r="N75" s="20">
        <f t="shared" si="9"/>
        <v>3.5475894557862618E-2</v>
      </c>
    </row>
    <row r="76" spans="1:15" ht="16.5" customHeight="1" x14ac:dyDescent="0.2">
      <c r="A76" s="176" t="s">
        <v>27</v>
      </c>
      <c r="B76" s="177" t="s">
        <v>4</v>
      </c>
      <c r="C76" s="15">
        <f t="shared" si="8"/>
        <v>5.7357423263356218</v>
      </c>
      <c r="D76" s="15">
        <f t="shared" si="8"/>
        <v>2.624213846566712</v>
      </c>
      <c r="E76" s="16">
        <f t="shared" ref="E76:N76" si="10">100*E6/E$22</f>
        <v>0</v>
      </c>
      <c r="F76" s="16">
        <f t="shared" si="10"/>
        <v>0</v>
      </c>
      <c r="G76" s="17">
        <f t="shared" si="10"/>
        <v>20.185235321999123</v>
      </c>
      <c r="H76" s="17">
        <f t="shared" si="10"/>
        <v>16.057607398180849</v>
      </c>
      <c r="I76" s="18">
        <f t="shared" si="10"/>
        <v>23.051282342128712</v>
      </c>
      <c r="J76" s="18">
        <f t="shared" si="10"/>
        <v>17.894781370174382</v>
      </c>
      <c r="K76" s="19">
        <f t="shared" si="10"/>
        <v>4.103907304654852</v>
      </c>
      <c r="L76" s="19">
        <f t="shared" si="10"/>
        <v>7.202255035777319</v>
      </c>
      <c r="M76" s="20">
        <f t="shared" si="10"/>
        <v>6.748091832934314</v>
      </c>
      <c r="N76" s="20">
        <f t="shared" si="10"/>
        <v>7.8070928787984615</v>
      </c>
    </row>
    <row r="77" spans="1:15" ht="16.5" customHeight="1" x14ac:dyDescent="0.2">
      <c r="A77" s="2" t="s">
        <v>28</v>
      </c>
      <c r="B77" s="72" t="s">
        <v>5</v>
      </c>
      <c r="C77" s="15"/>
      <c r="D77" s="15"/>
      <c r="E77" s="16"/>
      <c r="F77" s="16"/>
      <c r="G77" s="17">
        <f>100*G7/G$22</f>
        <v>5.9696954759563853E-2</v>
      </c>
      <c r="H77" s="17">
        <f>100*H7/H$22</f>
        <v>0</v>
      </c>
      <c r="I77" s="18"/>
      <c r="J77" s="18"/>
      <c r="K77" s="19">
        <f>100*K7/K$22</f>
        <v>3.4697405547410513E-2</v>
      </c>
      <c r="L77" s="19">
        <f>100*L7/L$22</f>
        <v>0</v>
      </c>
      <c r="M77" s="20">
        <f>100*M7/M$22</f>
        <v>1.5993462187621321E-2</v>
      </c>
      <c r="N77" s="20">
        <f>100*N7/N$22</f>
        <v>0</v>
      </c>
    </row>
    <row r="78" spans="1:15" ht="16.5" customHeight="1" x14ac:dyDescent="0.2">
      <c r="A78" s="2" t="s">
        <v>29</v>
      </c>
      <c r="B78" s="72" t="s">
        <v>6</v>
      </c>
      <c r="C78" s="15">
        <f>100*C8/C$22</f>
        <v>0.31620413758981575</v>
      </c>
      <c r="D78" s="15">
        <f>100*D8/D$22</f>
        <v>0.11256068335452318</v>
      </c>
      <c r="E78" s="16"/>
      <c r="F78" s="16"/>
      <c r="G78" s="17">
        <f>100*G8/G$22</f>
        <v>0.29090167238617709</v>
      </c>
      <c r="H78" s="17">
        <f>100*H8/H$22</f>
        <v>8.5460988258491466E-2</v>
      </c>
      <c r="I78" s="18">
        <f>100*I8/I$22</f>
        <v>4.1055197904156106E-2</v>
      </c>
      <c r="J78" s="18">
        <f>100*J8/J$22</f>
        <v>0</v>
      </c>
      <c r="K78" s="19">
        <f>100*K8/K$22</f>
        <v>0</v>
      </c>
      <c r="L78" s="19">
        <f>100*L8/L$22</f>
        <v>4.9659290396109543E-2</v>
      </c>
      <c r="M78" s="20">
        <f>100*M8/M$22</f>
        <v>0.15020180258591914</v>
      </c>
      <c r="N78" s="20">
        <f>100*N8/N$22</f>
        <v>6.7953496660481824E-2</v>
      </c>
    </row>
    <row r="79" spans="1:15" ht="16.5" customHeight="1" x14ac:dyDescent="0.2">
      <c r="A79" s="2" t="s">
        <v>30</v>
      </c>
      <c r="B79" s="72" t="s">
        <v>7</v>
      </c>
      <c r="C79" s="15">
        <f>100*C9/C$22</f>
        <v>6.1668283787569687</v>
      </c>
      <c r="D79" s="15">
        <f>100*D9/D$22</f>
        <v>0.30465483490351031</v>
      </c>
      <c r="E79" s="16"/>
      <c r="F79" s="16"/>
      <c r="G79" s="17">
        <f>100*G9/G$22</f>
        <v>7.78377962781025</v>
      </c>
      <c r="H79" s="17">
        <f>100*H9/H$22</f>
        <v>0.1166160650356297</v>
      </c>
      <c r="I79" s="18">
        <f>100*I9/I$22</f>
        <v>8.2636705309821732</v>
      </c>
      <c r="J79" s="18">
        <f>100*J9/J$22</f>
        <v>0</v>
      </c>
      <c r="K79" s="19">
        <f>100*K9/K$22</f>
        <v>0.50806764722191078</v>
      </c>
      <c r="L79" s="19">
        <f>100*L9/L$22</f>
        <v>6.9931569631838775E-2</v>
      </c>
      <c r="M79" s="20">
        <f>100*M9/M$22</f>
        <v>3.5475889135687679</v>
      </c>
      <c r="N79" s="20">
        <f>100*N9/N$22</f>
        <v>0.13297728668242442</v>
      </c>
    </row>
    <row r="80" spans="1:15" ht="16.5" customHeight="1" x14ac:dyDescent="0.2">
      <c r="A80" s="2" t="s">
        <v>31</v>
      </c>
      <c r="B80" s="72" t="s">
        <v>8</v>
      </c>
      <c r="C80" s="15">
        <f>100*C10/C$22</f>
        <v>4.5262865267065981</v>
      </c>
      <c r="D80" s="15">
        <f>100*D10/D$22</f>
        <v>12.184696161832337</v>
      </c>
      <c r="E80" s="16"/>
      <c r="F80" s="16"/>
      <c r="G80" s="17">
        <f>100*G10/G$22</f>
        <v>27.79527174003475</v>
      </c>
      <c r="H80" s="17">
        <f>100*H10/H$22</f>
        <v>57.575577668482886</v>
      </c>
      <c r="I80" s="18">
        <f>100*I10/I$22</f>
        <v>12.948260917431456</v>
      </c>
      <c r="J80" s="18">
        <f>100*J10/J$22</f>
        <v>20.436839898430982</v>
      </c>
      <c r="K80" s="19">
        <f>100*K10/K$22</f>
        <v>2.9232839296424578</v>
      </c>
      <c r="L80" s="19">
        <f>100*L10/L$22</f>
        <v>5.8238012733991136</v>
      </c>
      <c r="M80" s="20">
        <f>100*M10/M$22</f>
        <v>8.0560746350167705</v>
      </c>
      <c r="N80" s="20">
        <f>100*N10/N$22</f>
        <v>26.203770477594343</v>
      </c>
    </row>
    <row r="81" spans="1:15" ht="16.5" customHeight="1" x14ac:dyDescent="0.2">
      <c r="A81" s="2" t="s">
        <v>32</v>
      </c>
      <c r="B81" s="72" t="s">
        <v>9</v>
      </c>
      <c r="C81" s="15">
        <f>100*C11/C$22</f>
        <v>4.4906808185464858E-2</v>
      </c>
      <c r="D81" s="15">
        <f>100*D11/D$22</f>
        <v>4.0019549732487884E-2</v>
      </c>
      <c r="E81" s="16"/>
      <c r="F81" s="16"/>
      <c r="G81" s="17">
        <f>100*G11/G$22</f>
        <v>0.87527237913555112</v>
      </c>
      <c r="H81" s="17">
        <f>100*H11/H$22</f>
        <v>7.6370714800763642</v>
      </c>
      <c r="I81" s="18">
        <f>100*I11/I$22</f>
        <v>0.78732183105406206</v>
      </c>
      <c r="J81" s="18">
        <f>100*J11/J$22</f>
        <v>4.8292780715523502</v>
      </c>
      <c r="K81" s="19">
        <f>100*K11/K$22</f>
        <v>0.53328509749608077</v>
      </c>
      <c r="L81" s="19">
        <f>100*L11/L$22</f>
        <v>3.3083257275652258</v>
      </c>
      <c r="M81" s="20">
        <f>100*M11/M$22</f>
        <v>0.25688763102539491</v>
      </c>
      <c r="N81" s="20">
        <f>100*N11/N$22</f>
        <v>3.3454370386684054</v>
      </c>
    </row>
    <row r="82" spans="1:15" ht="16.5" customHeight="1" x14ac:dyDescent="0.2">
      <c r="A82" s="2" t="s">
        <v>33</v>
      </c>
      <c r="B82" s="72" t="s">
        <v>10</v>
      </c>
      <c r="C82" s="15">
        <f>100*C12/C$22</f>
        <v>7.3150551835853346</v>
      </c>
      <c r="D82" s="15">
        <f>100*D12/D$22</f>
        <v>0.22417348359171391</v>
      </c>
      <c r="E82" s="16"/>
      <c r="F82" s="16"/>
      <c r="G82" s="17">
        <f>100*G12/G$22</f>
        <v>14.212264423419162</v>
      </c>
      <c r="H82" s="17">
        <f>100*H12/H$22</f>
        <v>9.1061675570343475E-2</v>
      </c>
      <c r="I82" s="18">
        <f>100*I12/I$22</f>
        <v>2.5981122805701786</v>
      </c>
      <c r="J82" s="18">
        <f>100*J12/J$22</f>
        <v>0</v>
      </c>
      <c r="K82" s="19">
        <f>100*K12/K$22</f>
        <v>0.7898579433750591</v>
      </c>
      <c r="L82" s="19">
        <f>100*L12/L$22</f>
        <v>0</v>
      </c>
      <c r="M82" s="20">
        <f>100*M12/M$22</f>
        <v>5.3099448151906907</v>
      </c>
      <c r="N82" s="20">
        <f>100*N12/N$22</f>
        <v>9.4452822047667473E-2</v>
      </c>
    </row>
    <row r="83" spans="1:15" ht="16.5" customHeight="1" x14ac:dyDescent="0.2">
      <c r="A83" s="2" t="s">
        <v>34</v>
      </c>
      <c r="B83" s="72" t="s">
        <v>11</v>
      </c>
      <c r="C83" s="15">
        <f>100*C13/C$22</f>
        <v>1.8927315113749086</v>
      </c>
      <c r="D83" s="15">
        <f>100*D13/D$22</f>
        <v>1.1776886839210121</v>
      </c>
      <c r="E83" s="16"/>
      <c r="F83" s="16"/>
      <c r="G83" s="17">
        <f>100*G13/G$22</f>
        <v>0.8045839345290916</v>
      </c>
      <c r="H83" s="17">
        <f>100*H13/H$22</f>
        <v>6.1020249350133254E-2</v>
      </c>
      <c r="I83" s="18">
        <f>100*I13/I$22</f>
        <v>0.80620091721348319</v>
      </c>
      <c r="J83" s="18">
        <f>100*J13/J$22</f>
        <v>0.5578149024481025</v>
      </c>
      <c r="K83" s="19"/>
      <c r="L83" s="19"/>
      <c r="M83" s="20">
        <f>100*M13/M$22</f>
        <v>0.68397223877320268</v>
      </c>
      <c r="N83" s="20">
        <f>100*N13/N$22</f>
        <v>0.34085833001453797</v>
      </c>
    </row>
    <row r="84" spans="1:15" ht="16.5" customHeight="1" x14ac:dyDescent="0.2">
      <c r="A84" s="2" t="s">
        <v>35</v>
      </c>
      <c r="B84" s="72" t="s">
        <v>12</v>
      </c>
      <c r="C84" s="15">
        <f>100*C14/C$22</f>
        <v>2.802527337581266</v>
      </c>
      <c r="D84" s="15">
        <f>100*D14/D$22</f>
        <v>1.226539261348004</v>
      </c>
      <c r="E84" s="16"/>
      <c r="F84" s="16"/>
      <c r="G84" s="17">
        <f>100*G14/G$22</f>
        <v>0.35327781076745191</v>
      </c>
      <c r="H84" s="17">
        <f>100*H14/H$22</f>
        <v>5.0148200673010686E-2</v>
      </c>
      <c r="I84" s="18">
        <f>100*I14/I$22</f>
        <v>0.75370353168187554</v>
      </c>
      <c r="J84" s="18">
        <f>100*J14/J$22</f>
        <v>0</v>
      </c>
      <c r="K84" s="19"/>
      <c r="L84" s="19"/>
      <c r="M84" s="20">
        <f>100*M14/M$22</f>
        <v>0.80879529756291435</v>
      </c>
      <c r="N84" s="20">
        <f>100*N14/N$22</f>
        <v>0.34427451778687429</v>
      </c>
    </row>
    <row r="85" spans="1:15" ht="16.5" customHeight="1" x14ac:dyDescent="0.2">
      <c r="A85" s="2" t="s">
        <v>36</v>
      </c>
      <c r="B85" s="72" t="s">
        <v>13</v>
      </c>
      <c r="C85" s="15">
        <f>100*C15/C$22</f>
        <v>4.5036113397651159</v>
      </c>
      <c r="D85" s="15">
        <f>100*D15/D$22</f>
        <v>4.7449007733685162</v>
      </c>
      <c r="E85" s="16"/>
      <c r="F85" s="16"/>
      <c r="G85" s="17">
        <f>100*G15/G$22</f>
        <v>0.4671461699266049</v>
      </c>
      <c r="H85" s="17">
        <f>100*H15/H$22</f>
        <v>4.6391553013888732E-2</v>
      </c>
      <c r="I85" s="18">
        <f>100*I15/I$22</f>
        <v>0.15326900039569297</v>
      </c>
      <c r="J85" s="18">
        <f>100*J15/J$22</f>
        <v>0</v>
      </c>
      <c r="K85" s="19">
        <f>100*K15/K$22</f>
        <v>0.23313801956025113</v>
      </c>
      <c r="L85" s="19">
        <f>100*L15/L$22</f>
        <v>0.11645581047753076</v>
      </c>
      <c r="M85" s="20">
        <f>100*M15/M$22</f>
        <v>1.2753928440993798</v>
      </c>
      <c r="N85" s="20">
        <f>100*N15/N$22</f>
        <v>1.287267211435196</v>
      </c>
    </row>
    <row r="86" spans="1:15" ht="16.5" customHeight="1" x14ac:dyDescent="0.2">
      <c r="A86" s="2" t="s">
        <v>37</v>
      </c>
      <c r="B86" s="72" t="s">
        <v>14</v>
      </c>
      <c r="C86" s="15">
        <f>100*C16/C$22</f>
        <v>0</v>
      </c>
      <c r="D86" s="15">
        <f>100*D16/D$22</f>
        <v>0</v>
      </c>
      <c r="E86" s="16"/>
      <c r="F86" s="16"/>
      <c r="G86" s="17">
        <f>100*G16/G$22</f>
        <v>0.59140230594220555</v>
      </c>
      <c r="H86" s="17">
        <f>100*H16/H$22</f>
        <v>2.7692029894309352E-2</v>
      </c>
      <c r="I86" s="18"/>
      <c r="J86" s="18"/>
      <c r="K86" s="19">
        <f>100*K16/K$22</f>
        <v>4.643535999637087E-2</v>
      </c>
      <c r="L86" s="19">
        <f>100*L16/L$22</f>
        <v>0</v>
      </c>
      <c r="M86" s="20">
        <f>100*M16/M$22</f>
        <v>0.14260537668909126</v>
      </c>
      <c r="N86" s="20">
        <f>100*N16/N$22</f>
        <v>1.0661453452025344E-2</v>
      </c>
    </row>
    <row r="87" spans="1:15" ht="16.5" customHeight="1" x14ac:dyDescent="0.2">
      <c r="A87" s="2" t="s">
        <v>38</v>
      </c>
      <c r="B87" s="72" t="s">
        <v>15</v>
      </c>
      <c r="C87" s="15">
        <f>100*C17/C$22</f>
        <v>18.27685940008039</v>
      </c>
      <c r="D87" s="15">
        <f>100*D17/D$22</f>
        <v>16.712814363163627</v>
      </c>
      <c r="E87" s="16"/>
      <c r="F87" s="16"/>
      <c r="G87" s="17">
        <f>100*G17/G$22</f>
        <v>5.9597514356126178</v>
      </c>
      <c r="H87" s="17">
        <f>100*H17/H$22</f>
        <v>3.8727908378611784</v>
      </c>
      <c r="I87" s="18">
        <f>100*I17/I$22</f>
        <v>10.50573587998873</v>
      </c>
      <c r="J87" s="18">
        <f>100*J17/J$22</f>
        <v>20.303012146548589</v>
      </c>
      <c r="K87" s="19">
        <f>100*K17/K$22</f>
        <v>1.0771553473549917</v>
      </c>
      <c r="L87" s="19">
        <f>100*L17/L$22</f>
        <v>2.1537805097501033</v>
      </c>
      <c r="M87" s="20">
        <f>100*M17/M$22</f>
        <v>6.2664942317133336</v>
      </c>
      <c r="N87" s="20">
        <f>100*N17/N$22</f>
        <v>6.3401851959917161</v>
      </c>
    </row>
    <row r="88" spans="1:15" ht="16.5" customHeight="1" x14ac:dyDescent="0.2">
      <c r="A88" s="2" t="s">
        <v>39</v>
      </c>
      <c r="B88" s="72" t="s">
        <v>16</v>
      </c>
      <c r="C88" s="15">
        <f>100*C18/C$22</f>
        <v>2.1260032528368216</v>
      </c>
      <c r="D88" s="15">
        <f>100*D18/D$22</f>
        <v>0.68943103150785878</v>
      </c>
      <c r="E88" s="16"/>
      <c r="F88" s="16"/>
      <c r="G88" s="17">
        <f>100*G18/G$22</f>
        <v>0.93004694598612203</v>
      </c>
      <c r="H88" s="17">
        <f>100*H18/H$22</f>
        <v>0.32023916323843971</v>
      </c>
      <c r="I88" s="18">
        <f>100*I18/I$22</f>
        <v>1.0146455343772465</v>
      </c>
      <c r="J88" s="18">
        <f>100*J18/J$22</f>
        <v>0</v>
      </c>
      <c r="K88" s="19">
        <f>100*K18/K$22</f>
        <v>0.3575828122160839</v>
      </c>
      <c r="L88" s="19">
        <f>100*L18/L$22</f>
        <v>0.19734263813758887</v>
      </c>
      <c r="M88" s="20">
        <f>100*M18/M$22</f>
        <v>0.79488202580155631</v>
      </c>
      <c r="N88" s="20">
        <f>100*N18/N$22</f>
        <v>0.32673196060653242</v>
      </c>
    </row>
    <row r="89" spans="1:15" ht="16.5" customHeight="1" x14ac:dyDescent="0.2">
      <c r="A89" s="2" t="s">
        <v>40</v>
      </c>
      <c r="B89" s="72" t="s">
        <v>17</v>
      </c>
      <c r="C89" s="15">
        <f>100*C19/C$22</f>
        <v>8.4216473294284544</v>
      </c>
      <c r="D89" s="15">
        <f>100*D19/D$22</f>
        <v>16.704430039292539</v>
      </c>
      <c r="E89" s="16"/>
      <c r="F89" s="16"/>
      <c r="G89" s="17">
        <f>100*G19/G$22</f>
        <v>2.2344747735253923</v>
      </c>
      <c r="H89" s="17">
        <f>100*H19/H$22</f>
        <v>1.8115392831557229</v>
      </c>
      <c r="I89" s="18">
        <f>100*I19/I$22</f>
        <v>1.5503740698245685</v>
      </c>
      <c r="J89" s="18">
        <f>100*J19/J$22</f>
        <v>1.5196999678801162</v>
      </c>
      <c r="K89" s="19">
        <f>100*K19/K$22</f>
        <v>1.7085364108963454</v>
      </c>
      <c r="L89" s="19">
        <f>100*L19/L$22</f>
        <v>0.74782716785227887</v>
      </c>
      <c r="M89" s="20">
        <f>100*M19/M$22</f>
        <v>2.7906455282387665</v>
      </c>
      <c r="N89" s="20">
        <f>100*N19/N$22</f>
        <v>5.2165116841687436</v>
      </c>
    </row>
    <row r="90" spans="1:15" ht="16.5" customHeight="1" x14ac:dyDescent="0.2">
      <c r="A90" s="2" t="s">
        <v>41</v>
      </c>
      <c r="B90" s="72" t="s">
        <v>18</v>
      </c>
      <c r="C90" s="15">
        <f>100*C20/C$22</f>
        <v>5.2756317508073156</v>
      </c>
      <c r="D90" s="15">
        <f>100*D20/D$22</f>
        <v>15.40941612306235</v>
      </c>
      <c r="E90" s="16"/>
      <c r="F90" s="16"/>
      <c r="G90" s="17">
        <f>100*G20/G$22</f>
        <v>1.2568572913686822</v>
      </c>
      <c r="H90" s="17">
        <f>100*H20/H$22</f>
        <v>0.79048629971030904</v>
      </c>
      <c r="I90" s="18">
        <f>100*I20/I$22</f>
        <v>1.791668376038194</v>
      </c>
      <c r="J90" s="18">
        <f>100*J20/J$22</f>
        <v>2.5659988306334096</v>
      </c>
      <c r="K90" s="19">
        <f>100*K20/K$22</f>
        <v>0.50357230831424782</v>
      </c>
      <c r="L90" s="19">
        <f>100*L20/L$22</f>
        <v>5.3192150597612269</v>
      </c>
      <c r="M90" s="20">
        <f>100*M20/M$22</f>
        <v>1.6941319806945898</v>
      </c>
      <c r="N90" s="20">
        <f>100*N20/N$22</f>
        <v>4.9716122637752473</v>
      </c>
    </row>
    <row r="91" spans="1:15" ht="16.5" customHeight="1" thickBot="1" x14ac:dyDescent="0.25">
      <c r="A91" s="6" t="s">
        <v>42</v>
      </c>
      <c r="B91" s="72" t="s">
        <v>19</v>
      </c>
      <c r="C91" s="15">
        <f>100*C21/C$22</f>
        <v>18.185817935664598</v>
      </c>
      <c r="D91" s="15">
        <f>100*D21/D$22</f>
        <v>18.819234974647607</v>
      </c>
      <c r="E91" s="16"/>
      <c r="F91" s="16"/>
      <c r="G91" s="17">
        <f>100*G21/G$22</f>
        <v>8.0721193447217789</v>
      </c>
      <c r="H91" s="17">
        <f>100*H21/H$22</f>
        <v>8.7776558921679726</v>
      </c>
      <c r="I91" s="18">
        <f>100*I21/I$22</f>
        <v>7.145240575890158</v>
      </c>
      <c r="J91" s="18">
        <f>100*J21/J$22</f>
        <v>15.106999838381878</v>
      </c>
      <c r="K91" s="19">
        <f>100*K21/K$22</f>
        <v>9.2914678503005845</v>
      </c>
      <c r="L91" s="19">
        <f>100*L21/L$22</f>
        <v>12.500699191460161</v>
      </c>
      <c r="M91" s="20">
        <f>100*M21/M$22</f>
        <v>7.1403144871693307</v>
      </c>
      <c r="N91" s="20">
        <f>100*N21/N$22</f>
        <v>9.8262763564499895</v>
      </c>
    </row>
    <row r="92" spans="1:15" ht="21" customHeight="1" thickBot="1" x14ac:dyDescent="0.25">
      <c r="A92" s="3"/>
      <c r="B92" s="178" t="s">
        <v>43</v>
      </c>
      <c r="C92" s="135">
        <f>SUM(C74:C91)</f>
        <v>100.00000000000003</v>
      </c>
      <c r="D92" s="135">
        <f t="shared" ref="D92:N92" si="11">SUM(D74:D91)</f>
        <v>100</v>
      </c>
      <c r="E92" s="135">
        <f t="shared" si="11"/>
        <v>100</v>
      </c>
      <c r="F92" s="135">
        <f t="shared" si="11"/>
        <v>100</v>
      </c>
      <c r="G92" s="135">
        <f t="shared" si="11"/>
        <v>100</v>
      </c>
      <c r="H92" s="135">
        <f t="shared" si="11"/>
        <v>99.999999999999986</v>
      </c>
      <c r="I92" s="135">
        <f t="shared" si="11"/>
        <v>100</v>
      </c>
      <c r="J92" s="135">
        <f t="shared" si="11"/>
        <v>100</v>
      </c>
      <c r="K92" s="135">
        <f t="shared" si="11"/>
        <v>99.999999999999972</v>
      </c>
      <c r="L92" s="135">
        <f t="shared" si="11"/>
        <v>99.999999999999986</v>
      </c>
      <c r="M92" s="135">
        <f t="shared" si="11"/>
        <v>100.00000000000001</v>
      </c>
      <c r="N92" s="136">
        <f t="shared" si="11"/>
        <v>100.00000000000001</v>
      </c>
      <c r="O92" s="38"/>
    </row>
    <row r="96" spans="1:15" x14ac:dyDescent="0.2">
      <c r="A96" s="32" t="s">
        <v>53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46"/>
      <c r="N96" s="46"/>
    </row>
    <row r="97" spans="1:15" x14ac:dyDescent="0.2">
      <c r="A97" s="23"/>
      <c r="B97" s="47" t="s">
        <v>44</v>
      </c>
      <c r="C97" s="48" t="s">
        <v>22</v>
      </c>
      <c r="D97" s="49"/>
      <c r="E97" s="50" t="s">
        <v>23</v>
      </c>
      <c r="F97" s="51"/>
      <c r="G97" s="52" t="s">
        <v>24</v>
      </c>
      <c r="H97" s="53"/>
      <c r="I97" s="54" t="s">
        <v>20</v>
      </c>
      <c r="J97" s="55"/>
      <c r="K97" s="56" t="s">
        <v>21</v>
      </c>
      <c r="L97" s="57"/>
      <c r="M97" s="85" t="s">
        <v>43</v>
      </c>
      <c r="N97" s="86"/>
      <c r="O97" s="87"/>
    </row>
    <row r="98" spans="1:15" x14ac:dyDescent="0.2">
      <c r="A98" s="24"/>
      <c r="B98" s="58"/>
      <c r="C98" s="59" t="s">
        <v>0</v>
      </c>
      <c r="D98" s="59" t="s">
        <v>1</v>
      </c>
      <c r="E98" s="60" t="s">
        <v>0</v>
      </c>
      <c r="F98" s="60" t="s">
        <v>1</v>
      </c>
      <c r="G98" s="61" t="s">
        <v>0</v>
      </c>
      <c r="H98" s="61" t="s">
        <v>1</v>
      </c>
      <c r="I98" s="62" t="s">
        <v>0</v>
      </c>
      <c r="J98" s="62" t="s">
        <v>1</v>
      </c>
      <c r="K98" s="63" t="s">
        <v>0</v>
      </c>
      <c r="L98" s="64" t="s">
        <v>1</v>
      </c>
      <c r="M98" s="88" t="s">
        <v>0</v>
      </c>
      <c r="N98" s="89" t="s">
        <v>1</v>
      </c>
      <c r="O98" s="43" t="s">
        <v>48</v>
      </c>
    </row>
    <row r="99" spans="1:15" x14ac:dyDescent="0.2">
      <c r="A99" s="5" t="s">
        <v>25</v>
      </c>
      <c r="B99" s="65" t="s">
        <v>2</v>
      </c>
      <c r="C99" s="15">
        <f>C4/$O4*100</f>
        <v>5.024778419123475</v>
      </c>
      <c r="D99" s="15">
        <f>D4/$O4*100</f>
        <v>1.8115825249801722</v>
      </c>
      <c r="E99" s="15">
        <f>E4/$O4*100</f>
        <v>60.905637593109276</v>
      </c>
      <c r="F99" s="15">
        <f>F4/$O4*100</f>
        <v>17.818292485479521</v>
      </c>
      <c r="G99" s="15">
        <f>G4/$O4*100</f>
        <v>2.3979794567307295</v>
      </c>
      <c r="H99" s="15">
        <f>H4/$O4*100</f>
        <v>0.75442336584875669</v>
      </c>
      <c r="I99" s="15">
        <f>I4/$O4*100</f>
        <v>0.46717879928467337</v>
      </c>
      <c r="J99" s="15">
        <f>J4/$O4*100</f>
        <v>0.12175840415235446</v>
      </c>
      <c r="K99" s="15">
        <f>K4/$O4*100</f>
        <v>5.7122522207983151</v>
      </c>
      <c r="L99" s="90">
        <f>L4/$O4*100</f>
        <v>4.9861167304927374</v>
      </c>
      <c r="M99" s="91">
        <f>M4/$O4*100</f>
        <v>74.507826489046465</v>
      </c>
      <c r="N99" s="92">
        <f>N4/$O4*100</f>
        <v>25.492173510953542</v>
      </c>
      <c r="O99" s="44">
        <f>SUM(M99:N99)</f>
        <v>100</v>
      </c>
    </row>
    <row r="100" spans="1:15" x14ac:dyDescent="0.2">
      <c r="A100" s="2" t="s">
        <v>26</v>
      </c>
      <c r="B100" s="72" t="s">
        <v>3</v>
      </c>
      <c r="C100" s="15">
        <f>C5/$O5*100</f>
        <v>13.313192630959877</v>
      </c>
      <c r="D100" s="15">
        <f>D5/$O5*100</f>
        <v>0</v>
      </c>
      <c r="E100" s="15">
        <f>E5/$O5*100</f>
        <v>0</v>
      </c>
      <c r="F100" s="15">
        <f>F5/$O5*100</f>
        <v>0</v>
      </c>
      <c r="G100" s="15">
        <f>G5/$O5*100</f>
        <v>73.891189798441985</v>
      </c>
      <c r="H100" s="15">
        <f>H5/$O5*100</f>
        <v>7.7864597806112057</v>
      </c>
      <c r="I100" s="15">
        <f>I5/$O5*100</f>
        <v>3.9723642126612684</v>
      </c>
      <c r="J100" s="15">
        <f>J5/$O5*100</f>
        <v>0</v>
      </c>
      <c r="K100" s="15">
        <f>K5/$O5*100</f>
        <v>1.0367935773256822</v>
      </c>
      <c r="L100" s="90">
        <f>L5/$O5*100</f>
        <v>0</v>
      </c>
      <c r="M100" s="91">
        <f>M5/$O5*100</f>
        <v>92.213540219388804</v>
      </c>
      <c r="N100" s="92">
        <f>N5/$O5*100</f>
        <v>7.7864597806112057</v>
      </c>
      <c r="O100" s="44">
        <f t="shared" ref="O100:O116" si="12">SUM(M100:N100)</f>
        <v>100.00000000000001</v>
      </c>
    </row>
    <row r="101" spans="1:15" x14ac:dyDescent="0.2">
      <c r="A101" s="2" t="s">
        <v>27</v>
      </c>
      <c r="B101" s="72" t="s">
        <v>4</v>
      </c>
      <c r="C101" s="15">
        <f>C6/$O6*100</f>
        <v>13.269260283812487</v>
      </c>
      <c r="D101" s="15">
        <f>D6/$O6*100</f>
        <v>3.4630128042724895</v>
      </c>
      <c r="E101" s="15">
        <f>E6/$O6*100</f>
        <v>0</v>
      </c>
      <c r="F101" s="15">
        <f>F6/$O6*100</f>
        <v>0</v>
      </c>
      <c r="G101" s="15">
        <f>G6/$O6*100</f>
        <v>43.316329684863192</v>
      </c>
      <c r="H101" s="15">
        <f>H6/$O6*100</f>
        <v>30.792075598187452</v>
      </c>
      <c r="I101" s="15">
        <f>I6/$O6*100</f>
        <v>2.5491182911874142</v>
      </c>
      <c r="J101" s="15">
        <f>J6/$O6*100</f>
        <v>0.85338296389671964</v>
      </c>
      <c r="K101" s="15">
        <f>K6/$O6*100</f>
        <v>1.9799561236529151</v>
      </c>
      <c r="L101" s="90">
        <f>L6/$O6*100</f>
        <v>3.7768642501273231</v>
      </c>
      <c r="M101" s="91">
        <f>M6/$O6*100</f>
        <v>61.114664383516015</v>
      </c>
      <c r="N101" s="92">
        <f>N6/$O6*100</f>
        <v>38.885335616483985</v>
      </c>
      <c r="O101" s="44">
        <f t="shared" si="12"/>
        <v>100</v>
      </c>
    </row>
    <row r="102" spans="1:15" x14ac:dyDescent="0.2">
      <c r="A102" s="2" t="s">
        <v>28</v>
      </c>
      <c r="B102" s="72" t="s">
        <v>5</v>
      </c>
      <c r="C102" s="15">
        <f>C7/$O7*100</f>
        <v>0</v>
      </c>
      <c r="D102" s="15">
        <f>D7/$O7*100</f>
        <v>0</v>
      </c>
      <c r="E102" s="15">
        <f>E7/$O7*100</f>
        <v>0</v>
      </c>
      <c r="F102" s="15">
        <f>F7/$O7*100</f>
        <v>0</v>
      </c>
      <c r="G102" s="15">
        <f>G7/$O7*100</f>
        <v>88.442920763646626</v>
      </c>
      <c r="H102" s="15">
        <f>H7/$O7*100</f>
        <v>0</v>
      </c>
      <c r="I102" s="15">
        <f>I7/$O7*100</f>
        <v>0</v>
      </c>
      <c r="J102" s="15">
        <f>J7/$O7*100</f>
        <v>0</v>
      </c>
      <c r="K102" s="15">
        <f>K7/$O7*100</f>
        <v>11.557079236353378</v>
      </c>
      <c r="L102" s="90">
        <f>L7/$O7*100</f>
        <v>0</v>
      </c>
      <c r="M102" s="91">
        <f>M7/$O7*100</f>
        <v>100</v>
      </c>
      <c r="N102" s="92">
        <f>N7/$O7*100</f>
        <v>0</v>
      </c>
      <c r="O102" s="44">
        <f t="shared" si="12"/>
        <v>100</v>
      </c>
    </row>
    <row r="103" spans="1:15" x14ac:dyDescent="0.2">
      <c r="A103" s="2" t="s">
        <v>29</v>
      </c>
      <c r="B103" s="72" t="s">
        <v>6</v>
      </c>
      <c r="C103" s="15">
        <f>C8/$O8*100</f>
        <v>43.061434339903172</v>
      </c>
      <c r="D103" s="15">
        <f>D8/$O8*100</f>
        <v>8.7439055656613629</v>
      </c>
      <c r="E103" s="15">
        <f>E8/$O8*100</f>
        <v>0</v>
      </c>
      <c r="F103" s="15">
        <f>F8/$O8*100</f>
        <v>0</v>
      </c>
      <c r="G103" s="15">
        <f>G8/$O8*100</f>
        <v>36.747509817376709</v>
      </c>
      <c r="H103" s="15">
        <f>H8/$O8*100</f>
        <v>9.6469472212023692</v>
      </c>
      <c r="I103" s="15">
        <f>I8/$O8*100</f>
        <v>0.26725566024172881</v>
      </c>
      <c r="J103" s="15">
        <f>J8/$O8*100</f>
        <v>0</v>
      </c>
      <c r="K103" s="15">
        <f>K8/$O8*100</f>
        <v>0</v>
      </c>
      <c r="L103" s="90">
        <f>L8/$O8*100</f>
        <v>1.5329473956146518</v>
      </c>
      <c r="M103" s="91">
        <f>M8/$O8*100</f>
        <v>80.076199817521612</v>
      </c>
      <c r="N103" s="92">
        <f>N8/$O8*100</f>
        <v>19.923800182478384</v>
      </c>
      <c r="O103" s="44">
        <f t="shared" si="12"/>
        <v>100</v>
      </c>
    </row>
    <row r="104" spans="1:15" x14ac:dyDescent="0.2">
      <c r="A104" s="2" t="s">
        <v>30</v>
      </c>
      <c r="B104" s="72" t="s">
        <v>7</v>
      </c>
      <c r="C104" s="15">
        <f>C9/$O9*100</f>
        <v>43.507026585938249</v>
      </c>
      <c r="D104" s="15">
        <f>D9/$O9*100</f>
        <v>1.2260365292612274</v>
      </c>
      <c r="E104" s="15">
        <f>E9/$O9*100</f>
        <v>0</v>
      </c>
      <c r="F104" s="15">
        <f>F9/$O9*100</f>
        <v>0</v>
      </c>
      <c r="G104" s="15">
        <f>G9/$O9*100</f>
        <v>50.938813637629245</v>
      </c>
      <c r="H104" s="15">
        <f>H9/$O9*100</f>
        <v>0.68195696999261712</v>
      </c>
      <c r="I104" s="15">
        <f>I9/$O9*100</f>
        <v>2.7868163725979591</v>
      </c>
      <c r="J104" s="15">
        <f>J9/$O9*100</f>
        <v>0</v>
      </c>
      <c r="K104" s="15">
        <f>K9/$O9*100</f>
        <v>0.74751519447134351</v>
      </c>
      <c r="L104" s="90">
        <f>L9/$O9*100</f>
        <v>0.11183471010937533</v>
      </c>
      <c r="M104" s="91">
        <f>M9/$O9*100</f>
        <v>97.980171790636774</v>
      </c>
      <c r="N104" s="92">
        <f>N9/$O9*100</f>
        <v>2.0198282093632196</v>
      </c>
      <c r="O104" s="44">
        <f t="shared" si="12"/>
        <v>100</v>
      </c>
    </row>
    <row r="105" spans="1:15" x14ac:dyDescent="0.2">
      <c r="A105" s="2" t="s">
        <v>31</v>
      </c>
      <c r="B105" s="72" t="s">
        <v>8</v>
      </c>
      <c r="C105" s="15">
        <f>C10/$O10*100</f>
        <v>5.1462044977014596</v>
      </c>
      <c r="D105" s="15">
        <f>D10/$O10*100</f>
        <v>7.9023724699144289</v>
      </c>
      <c r="E105" s="15">
        <f>E10/$O10*100</f>
        <v>0</v>
      </c>
      <c r="F105" s="15">
        <f>F10/$O10*100</f>
        <v>0</v>
      </c>
      <c r="G105" s="15">
        <f>G10/$O10*100</f>
        <v>29.314107427958309</v>
      </c>
      <c r="H105" s="15">
        <f>H10/$O10*100</f>
        <v>54.260569807305927</v>
      </c>
      <c r="I105" s="15">
        <f>I10/$O10*100</f>
        <v>0.70371086823911078</v>
      </c>
      <c r="J105" s="15">
        <f>J10/$O10*100</f>
        <v>0.47898204278526968</v>
      </c>
      <c r="K105" s="15">
        <f>K10/$O10*100</f>
        <v>0.69313358047556517</v>
      </c>
      <c r="L105" s="90">
        <f>L10/$O10*100</f>
        <v>1.5009193056199208</v>
      </c>
      <c r="M105" s="91">
        <f>M10/$O10*100</f>
        <v>35.857156374374441</v>
      </c>
      <c r="N105" s="92">
        <f>N10/$O10*100</f>
        <v>64.142843625625545</v>
      </c>
      <c r="O105" s="44">
        <f t="shared" si="12"/>
        <v>99.999999999999986</v>
      </c>
    </row>
    <row r="106" spans="1:15" x14ac:dyDescent="0.2">
      <c r="A106" s="2" t="s">
        <v>32</v>
      </c>
      <c r="B106" s="72" t="s">
        <v>9</v>
      </c>
      <c r="C106" s="15">
        <f>C11/$O11*100</f>
        <v>0.547089696851774</v>
      </c>
      <c r="D106" s="15">
        <f>D11/$O11*100</f>
        <v>0.27810983036178061</v>
      </c>
      <c r="E106" s="15">
        <f>E11/$O11*100</f>
        <v>0</v>
      </c>
      <c r="F106" s="15">
        <f>F11/$O11*100</f>
        <v>0</v>
      </c>
      <c r="G106" s="15">
        <f>G11/$O11*100</f>
        <v>9.8912305539726688</v>
      </c>
      <c r="H106" s="15">
        <f>H11/$O11*100</f>
        <v>77.121284064627304</v>
      </c>
      <c r="I106" s="15">
        <f>I11/$O11*100</f>
        <v>0.45849695995706718</v>
      </c>
      <c r="J106" s="15">
        <f>J11/$O11*100</f>
        <v>1.212799620829782</v>
      </c>
      <c r="K106" s="15">
        <f>K11/$O11*100</f>
        <v>1.354898427326628</v>
      </c>
      <c r="L106" s="90">
        <f>L11/$O11*100</f>
        <v>9.1360908460729906</v>
      </c>
      <c r="M106" s="91">
        <f>M11/$O11*100</f>
        <v>12.25171563810814</v>
      </c>
      <c r="N106" s="92">
        <f>N11/$O11*100</f>
        <v>87.748284361891862</v>
      </c>
      <c r="O106" s="44">
        <f t="shared" si="12"/>
        <v>100</v>
      </c>
    </row>
    <row r="107" spans="1:15" x14ac:dyDescent="0.2">
      <c r="A107" s="2" t="s">
        <v>33</v>
      </c>
      <c r="B107" s="72" t="s">
        <v>10</v>
      </c>
      <c r="C107" s="15">
        <f>C12/$O12*100</f>
        <v>34.849160729425634</v>
      </c>
      <c r="D107" s="15">
        <f>D12/$O12*100</f>
        <v>0.60919559130453416</v>
      </c>
      <c r="E107" s="15">
        <f>E12/$O12*100</f>
        <v>0</v>
      </c>
      <c r="F107" s="15">
        <f>F12/$O12*100</f>
        <v>0</v>
      </c>
      <c r="G107" s="15">
        <f>G12/$O12*100</f>
        <v>62.805654990657153</v>
      </c>
      <c r="H107" s="15">
        <f>H12/$O12*100</f>
        <v>0.35959314375544882</v>
      </c>
      <c r="I107" s="15">
        <f>I12/$O12*100</f>
        <v>0.59165760501092424</v>
      </c>
      <c r="J107" s="15">
        <f>J12/$O12*100</f>
        <v>0</v>
      </c>
      <c r="K107" s="15">
        <f>K12/$O12*100</f>
        <v>0.78473793984630713</v>
      </c>
      <c r="L107" s="90">
        <f>L12/$O12*100</f>
        <v>0</v>
      </c>
      <c r="M107" s="91">
        <f>M12/$O12*100</f>
        <v>99.031211264940026</v>
      </c>
      <c r="N107" s="92">
        <f>N12/$O12*100</f>
        <v>0.96878873505998297</v>
      </c>
      <c r="O107" s="44">
        <f t="shared" si="12"/>
        <v>100.00000000000001</v>
      </c>
    </row>
    <row r="108" spans="1:15" x14ac:dyDescent="0.2">
      <c r="A108" s="2" t="s">
        <v>34</v>
      </c>
      <c r="B108" s="72" t="s">
        <v>11</v>
      </c>
      <c r="C108" s="15">
        <f>C13/$O13*100</f>
        <v>55.481550776209467</v>
      </c>
      <c r="D108" s="15">
        <f>D13/$O13*100</f>
        <v>19.691911504729266</v>
      </c>
      <c r="E108" s="15">
        <f>E13/$O13*100</f>
        <v>0</v>
      </c>
      <c r="F108" s="15">
        <f>F13/$O13*100</f>
        <v>0</v>
      </c>
      <c r="G108" s="15">
        <f>G13/$O13*100</f>
        <v>21.877197574048303</v>
      </c>
      <c r="H108" s="15">
        <f>H13/$O13*100</f>
        <v>1.4826362204701946</v>
      </c>
      <c r="I108" s="15">
        <f>I13/$O13*100</f>
        <v>1.1296416219232699</v>
      </c>
      <c r="J108" s="15">
        <f>J13/$O13*100</f>
        <v>0.3370623026195062</v>
      </c>
      <c r="K108" s="15">
        <f>K13/$O13*100</f>
        <v>0</v>
      </c>
      <c r="L108" s="90">
        <f>L13/$O13*100</f>
        <v>0</v>
      </c>
      <c r="M108" s="91">
        <f>M13/$O13*100</f>
        <v>78.488389972181025</v>
      </c>
      <c r="N108" s="92">
        <f>N13/$O13*100</f>
        <v>21.511610027818971</v>
      </c>
      <c r="O108" s="44">
        <f t="shared" si="12"/>
        <v>100</v>
      </c>
    </row>
    <row r="109" spans="1:15" x14ac:dyDescent="0.2">
      <c r="A109" s="2" t="s">
        <v>35</v>
      </c>
      <c r="B109" s="72" t="s">
        <v>12</v>
      </c>
      <c r="C109" s="15">
        <f>C14/$O14*100</f>
        <v>71.722283473470455</v>
      </c>
      <c r="D109" s="15">
        <f>D14/$O14*100</f>
        <v>17.905378219710855</v>
      </c>
      <c r="E109" s="15">
        <f>E14/$O14*100</f>
        <v>0</v>
      </c>
      <c r="F109" s="15">
        <f>F14/$O14*100</f>
        <v>0</v>
      </c>
      <c r="G109" s="15">
        <f>G14/$O14*100</f>
        <v>8.3865118346039829</v>
      </c>
      <c r="H109" s="15">
        <f>H14/$O14*100</f>
        <v>1.0638016364581975</v>
      </c>
      <c r="I109" s="15">
        <f>I14/$O14*100</f>
        <v>0.92202483575651495</v>
      </c>
      <c r="J109" s="15">
        <f>J14/$O14*100</f>
        <v>0</v>
      </c>
      <c r="K109" s="15">
        <f>K14/$O14*100</f>
        <v>0</v>
      </c>
      <c r="L109" s="90">
        <f>L14/$O14*100</f>
        <v>0</v>
      </c>
      <c r="M109" s="91">
        <f>M14/$O14*100</f>
        <v>81.030820143830951</v>
      </c>
      <c r="N109" s="92">
        <f>N14/$O14*100</f>
        <v>18.969179856169053</v>
      </c>
      <c r="O109" s="44">
        <f t="shared" si="12"/>
        <v>100</v>
      </c>
    </row>
    <row r="110" spans="1:15" x14ac:dyDescent="0.2">
      <c r="A110" s="2" t="s">
        <v>36</v>
      </c>
      <c r="B110" s="72" t="s">
        <v>13</v>
      </c>
      <c r="C110" s="15">
        <f>C15/$O15*100</f>
        <v>58.003792927339667</v>
      </c>
      <c r="D110" s="15">
        <f>D15/$O15*100</f>
        <v>34.859440998467335</v>
      </c>
      <c r="E110" s="15">
        <f>E15/$O15*100</f>
        <v>0</v>
      </c>
      <c r="F110" s="15">
        <f>F15/$O15*100</f>
        <v>0</v>
      </c>
      <c r="G110" s="15">
        <f>G15/$O15*100</f>
        <v>5.5809616120102552</v>
      </c>
      <c r="H110" s="15">
        <f>H15/$O15*100</f>
        <v>0.49526250434298186</v>
      </c>
      <c r="I110" s="15">
        <f>I15/$O15*100</f>
        <v>9.4359935032409428E-2</v>
      </c>
      <c r="J110" s="15">
        <f>J15/$O15*100</f>
        <v>0</v>
      </c>
      <c r="K110" s="15">
        <f>K15/$O15*100</f>
        <v>0.62619491353832268</v>
      </c>
      <c r="L110" s="90">
        <f>L15/$O15*100</f>
        <v>0.33998710926904085</v>
      </c>
      <c r="M110" s="91">
        <f>M15/$O15*100</f>
        <v>64.305309387920644</v>
      </c>
      <c r="N110" s="92">
        <f>N15/$O15*100</f>
        <v>35.694690612079356</v>
      </c>
      <c r="O110" s="44">
        <f t="shared" si="12"/>
        <v>100</v>
      </c>
    </row>
    <row r="111" spans="1:15" x14ac:dyDescent="0.2">
      <c r="A111" s="2" t="s">
        <v>37</v>
      </c>
      <c r="B111" s="72" t="s">
        <v>14</v>
      </c>
      <c r="C111" s="15">
        <f>C16/$O16*100</f>
        <v>0</v>
      </c>
      <c r="D111" s="15">
        <f>D16/$O16*100</f>
        <v>0</v>
      </c>
      <c r="E111" s="15">
        <f>E16/$O16*100</f>
        <v>0</v>
      </c>
      <c r="F111" s="15">
        <f>F16/$O16*100</f>
        <v>0</v>
      </c>
      <c r="G111" s="15">
        <f>G16/$O16*100</f>
        <v>94.384637352766916</v>
      </c>
      <c r="H111" s="15">
        <f>H16/$O16*100</f>
        <v>3.9492387074190711</v>
      </c>
      <c r="I111" s="15">
        <f>I16/$O16*100</f>
        <v>0</v>
      </c>
      <c r="J111" s="15">
        <f>J16/$O16*100</f>
        <v>0</v>
      </c>
      <c r="K111" s="15">
        <f>K16/$O16*100</f>
        <v>1.6661239398140131</v>
      </c>
      <c r="L111" s="90">
        <f>L16/$O16*100</f>
        <v>0</v>
      </c>
      <c r="M111" s="91">
        <f>M16/$O16*100</f>
        <v>96.05076129258093</v>
      </c>
      <c r="N111" s="92">
        <f>N16/$O16*100</f>
        <v>3.9492387074190711</v>
      </c>
      <c r="O111" s="44">
        <f t="shared" si="12"/>
        <v>100</v>
      </c>
    </row>
    <row r="112" spans="1:15" x14ac:dyDescent="0.2">
      <c r="A112" s="2" t="s">
        <v>38</v>
      </c>
      <c r="B112" s="72" t="s">
        <v>15</v>
      </c>
      <c r="C112" s="15">
        <f>C17/$O17*100</f>
        <v>47.867460578365502</v>
      </c>
      <c r="D112" s="15">
        <f>D17/$O17*100</f>
        <v>24.968140583681624</v>
      </c>
      <c r="E112" s="15">
        <f>E17/$O17*100</f>
        <v>0</v>
      </c>
      <c r="F112" s="15">
        <f>F17/$O17*100</f>
        <v>0</v>
      </c>
      <c r="G112" s="15">
        <f>G17/$O17*100</f>
        <v>14.478638259236284</v>
      </c>
      <c r="H112" s="15">
        <f>H17/$O17*100</f>
        <v>8.4074425463929785</v>
      </c>
      <c r="I112" s="15">
        <f>I17/$O17*100</f>
        <v>1.3152342636789593</v>
      </c>
      <c r="J112" s="15">
        <f>J17/$O17*100</f>
        <v>1.09612424388931</v>
      </c>
      <c r="K112" s="15">
        <f>K17/$O17*100</f>
        <v>0.58832608218422089</v>
      </c>
      <c r="L112" s="90">
        <f>L17/$O17*100</f>
        <v>1.2786334425711225</v>
      </c>
      <c r="M112" s="91">
        <f>M17/$O17*100</f>
        <v>64.249659183464956</v>
      </c>
      <c r="N112" s="92">
        <f>N17/$O17*100</f>
        <v>35.750340816535036</v>
      </c>
      <c r="O112" s="44">
        <f t="shared" si="12"/>
        <v>100</v>
      </c>
    </row>
    <row r="113" spans="1:15" x14ac:dyDescent="0.2">
      <c r="A113" s="2" t="s">
        <v>39</v>
      </c>
      <c r="B113" s="72" t="s">
        <v>16</v>
      </c>
      <c r="C113" s="15">
        <f>C18/$O18*100</f>
        <v>55.724048232021062</v>
      </c>
      <c r="D113" s="15">
        <f>D18/$O18*100</f>
        <v>10.30783258494175</v>
      </c>
      <c r="E113" s="15">
        <f>E18/$O18*100</f>
        <v>0</v>
      </c>
      <c r="F113" s="15">
        <f>F18/$O18*100</f>
        <v>0</v>
      </c>
      <c r="G113" s="15">
        <f>G18/$O18*100</f>
        <v>22.612280238715883</v>
      </c>
      <c r="H113" s="15">
        <f>H18/$O18*100</f>
        <v>6.9575161918109165</v>
      </c>
      <c r="I113" s="15">
        <f>I18/$O18*100</f>
        <v>1.2712498123877674</v>
      </c>
      <c r="J113" s="15">
        <f>J18/$O18*100</f>
        <v>0</v>
      </c>
      <c r="K113" s="15">
        <f>K18/$O18*100</f>
        <v>1.9545928850443175</v>
      </c>
      <c r="L113" s="90">
        <f>L18/$O18*100</f>
        <v>1.1724800550782908</v>
      </c>
      <c r="M113" s="91">
        <f>M18/$O18*100</f>
        <v>81.562171168169044</v>
      </c>
      <c r="N113" s="92">
        <f>N18/$O18*100</f>
        <v>18.437828831830956</v>
      </c>
      <c r="O113" s="44">
        <f t="shared" si="12"/>
        <v>100</v>
      </c>
    </row>
    <row r="114" spans="1:15" x14ac:dyDescent="0.2">
      <c r="A114" s="2" t="s">
        <v>40</v>
      </c>
      <c r="B114" s="72" t="s">
        <v>17</v>
      </c>
      <c r="C114" s="15">
        <f>C19/$O19*100</f>
        <v>38.011038195689366</v>
      </c>
      <c r="D114" s="15">
        <f>D19/$O19*100</f>
        <v>43.007295926026082</v>
      </c>
      <c r="E114" s="15">
        <f>E19/$O19*100</f>
        <v>0</v>
      </c>
      <c r="F114" s="15">
        <f>F19/$O19*100</f>
        <v>0</v>
      </c>
      <c r="G114" s="15">
        <f>G19/$O19*100</f>
        <v>9.3551098255493024</v>
      </c>
      <c r="H114" s="15">
        <f>H19/$O19*100</f>
        <v>6.7773745226934992</v>
      </c>
      <c r="I114" s="15">
        <f>I19/$O19*100</f>
        <v>0.3344929709240369</v>
      </c>
      <c r="J114" s="15">
        <f>J19/$O19*100</f>
        <v>0.14139401505473381</v>
      </c>
      <c r="K114" s="15">
        <f>K19/$O19*100</f>
        <v>1.6081918717505983</v>
      </c>
      <c r="L114" s="90">
        <f>L19/$O19*100</f>
        <v>0.76510267231237228</v>
      </c>
      <c r="M114" s="91">
        <f>M19/$O19*100</f>
        <v>49.308832863913302</v>
      </c>
      <c r="N114" s="92">
        <f>N19/$O19*100</f>
        <v>50.69116713608669</v>
      </c>
      <c r="O114" s="44">
        <f t="shared" si="12"/>
        <v>100</v>
      </c>
    </row>
    <row r="115" spans="1:15" x14ac:dyDescent="0.2">
      <c r="A115" s="2" t="s">
        <v>41</v>
      </c>
      <c r="B115" s="72" t="s">
        <v>18</v>
      </c>
      <c r="C115" s="15">
        <f>C20/$O20*100</f>
        <v>30.431792502407117</v>
      </c>
      <c r="D115" s="15">
        <f>D20/$O20*100</f>
        <v>50.703394813246618</v>
      </c>
      <c r="E115" s="15">
        <f>E20/$O20*100</f>
        <v>0</v>
      </c>
      <c r="F115" s="15">
        <f>F20/$O20*100</f>
        <v>0</v>
      </c>
      <c r="G115" s="15">
        <f>G20/$O20*100</f>
        <v>6.725116049671187</v>
      </c>
      <c r="H115" s="15">
        <f>H20/$O20*100</f>
        <v>3.779622769943515</v>
      </c>
      <c r="I115" s="15">
        <f>I20/$O20*100</f>
        <v>0.49402452317986706</v>
      </c>
      <c r="J115" s="15">
        <f>J20/$O20*100</f>
        <v>0.30511952985615548</v>
      </c>
      <c r="K115" s="15">
        <f>K20/$O20*100</f>
        <v>0.6057812735771102</v>
      </c>
      <c r="L115" s="90">
        <f>L20/$O20*100</f>
        <v>6.9551485381184301</v>
      </c>
      <c r="M115" s="91">
        <f>M20/$O20*100</f>
        <v>38.256714348835281</v>
      </c>
      <c r="N115" s="92">
        <f>N20/$O20*100</f>
        <v>61.743285651164712</v>
      </c>
      <c r="O115" s="44">
        <f t="shared" si="12"/>
        <v>100</v>
      </c>
    </row>
    <row r="116" spans="1:15" ht="13.5" thickBot="1" x14ac:dyDescent="0.25">
      <c r="A116" s="6" t="s">
        <v>42</v>
      </c>
      <c r="B116" s="73" t="s">
        <v>19</v>
      </c>
      <c r="C116" s="15">
        <f>C21/$O21*100</f>
        <v>37.031907818046456</v>
      </c>
      <c r="D116" s="15">
        <f>D21/$O21*100</f>
        <v>21.859640076983176</v>
      </c>
      <c r="E116" s="15">
        <f>E21/$O21*100</f>
        <v>0</v>
      </c>
      <c r="F116" s="15">
        <f>F21/$O21*100</f>
        <v>0</v>
      </c>
      <c r="G116" s="15">
        <f>G21/$O21*100</f>
        <v>15.247251901374682</v>
      </c>
      <c r="H116" s="15">
        <f>H21/$O21*100</f>
        <v>14.815722933269615</v>
      </c>
      <c r="I116" s="15">
        <f>I21/$O21*100</f>
        <v>0.69550126197069251</v>
      </c>
      <c r="J116" s="15">
        <f>J21/$O21*100</f>
        <v>0.63413535052428316</v>
      </c>
      <c r="K116" s="15">
        <f>K21/$O21*100</f>
        <v>3.9457404995690912</v>
      </c>
      <c r="L116" s="90">
        <f>L21/$O21*100</f>
        <v>5.7701001582620099</v>
      </c>
      <c r="M116" s="93">
        <f>M21/$O21*100</f>
        <v>56.920401480960926</v>
      </c>
      <c r="N116" s="94">
        <f>N21/$O21*100</f>
        <v>43.079598519039074</v>
      </c>
      <c r="O116" s="45">
        <f t="shared" si="12"/>
        <v>100</v>
      </c>
    </row>
    <row r="117" spans="1:15" ht="13.5" thickTop="1" x14ac:dyDescent="0.2"/>
  </sheetData>
  <mergeCells count="285">
    <mergeCell ref="C72:D72"/>
    <mergeCell ref="E72:F72"/>
    <mergeCell ref="G72:H72"/>
    <mergeCell ref="I72:J72"/>
    <mergeCell ref="K72:L72"/>
    <mergeCell ref="M72:N72"/>
    <mergeCell ref="C68:D68"/>
    <mergeCell ref="E68:F68"/>
    <mergeCell ref="G68:H68"/>
    <mergeCell ref="I68:J68"/>
    <mergeCell ref="K68:L68"/>
    <mergeCell ref="M68:N68"/>
    <mergeCell ref="A71:N71"/>
    <mergeCell ref="A72:A73"/>
    <mergeCell ref="B72:B73"/>
    <mergeCell ref="C67:D67"/>
    <mergeCell ref="G67:H67"/>
    <mergeCell ref="I67:J67"/>
    <mergeCell ref="K67:L67"/>
    <mergeCell ref="M67:N67"/>
    <mergeCell ref="M65:N65"/>
    <mergeCell ref="C66:D66"/>
    <mergeCell ref="E66:F66"/>
    <mergeCell ref="G66:H66"/>
    <mergeCell ref="I66:J66"/>
    <mergeCell ref="K66:L66"/>
    <mergeCell ref="M66:N66"/>
    <mergeCell ref="E63:F63"/>
    <mergeCell ref="G63:H63"/>
    <mergeCell ref="I63:J63"/>
    <mergeCell ref="K63:L63"/>
    <mergeCell ref="M63:N63"/>
    <mergeCell ref="C65:D65"/>
    <mergeCell ref="E65:F65"/>
    <mergeCell ref="G65:H65"/>
    <mergeCell ref="I65:J65"/>
    <mergeCell ref="K65:L65"/>
    <mergeCell ref="C62:D62"/>
    <mergeCell ref="E62:F62"/>
    <mergeCell ref="G62:H62"/>
    <mergeCell ref="I62:J62"/>
    <mergeCell ref="K62:L62"/>
    <mergeCell ref="M62:N62"/>
    <mergeCell ref="C61:D61"/>
    <mergeCell ref="E61:F61"/>
    <mergeCell ref="G61:H61"/>
    <mergeCell ref="I61:J61"/>
    <mergeCell ref="K61:L61"/>
    <mergeCell ref="M61:N61"/>
    <mergeCell ref="C60:D60"/>
    <mergeCell ref="E60:F60"/>
    <mergeCell ref="G60:H60"/>
    <mergeCell ref="I60:J60"/>
    <mergeCell ref="K60:L60"/>
    <mergeCell ref="M60:N60"/>
    <mergeCell ref="C59:D59"/>
    <mergeCell ref="E59:F59"/>
    <mergeCell ref="G59:H59"/>
    <mergeCell ref="I59:J59"/>
    <mergeCell ref="K59:L59"/>
    <mergeCell ref="M59:N59"/>
    <mergeCell ref="C58:D58"/>
    <mergeCell ref="E58:F58"/>
    <mergeCell ref="G58:H58"/>
    <mergeCell ref="I58:J58"/>
    <mergeCell ref="K58:L58"/>
    <mergeCell ref="M58:N58"/>
    <mergeCell ref="C57:D57"/>
    <mergeCell ref="E57:F57"/>
    <mergeCell ref="G57:H57"/>
    <mergeCell ref="I57:J57"/>
    <mergeCell ref="K57:L57"/>
    <mergeCell ref="M57:N57"/>
    <mergeCell ref="C56:D56"/>
    <mergeCell ref="E56:F56"/>
    <mergeCell ref="G56:H56"/>
    <mergeCell ref="I56:J56"/>
    <mergeCell ref="K56:L56"/>
    <mergeCell ref="M56:N56"/>
    <mergeCell ref="C55:D55"/>
    <mergeCell ref="E55:F55"/>
    <mergeCell ref="G55:H55"/>
    <mergeCell ref="I55:J55"/>
    <mergeCell ref="K55:L55"/>
    <mergeCell ref="M55:N55"/>
    <mergeCell ref="C54:D54"/>
    <mergeCell ref="E54:F54"/>
    <mergeCell ref="G54:H54"/>
    <mergeCell ref="I54:J54"/>
    <mergeCell ref="K54:L54"/>
    <mergeCell ref="M54:N54"/>
    <mergeCell ref="C53:D53"/>
    <mergeCell ref="E53:F53"/>
    <mergeCell ref="G53:H53"/>
    <mergeCell ref="I53:J53"/>
    <mergeCell ref="K53:L53"/>
    <mergeCell ref="M53:N53"/>
    <mergeCell ref="C52:D52"/>
    <mergeCell ref="E52:F52"/>
    <mergeCell ref="G52:H52"/>
    <mergeCell ref="I52:J52"/>
    <mergeCell ref="K52:L52"/>
    <mergeCell ref="M52:N52"/>
    <mergeCell ref="M50:N50"/>
    <mergeCell ref="C51:D51"/>
    <mergeCell ref="E51:F51"/>
    <mergeCell ref="G51:H51"/>
    <mergeCell ref="I51:J51"/>
    <mergeCell ref="K51:L51"/>
    <mergeCell ref="M51:N51"/>
    <mergeCell ref="E49:F49"/>
    <mergeCell ref="G49:H49"/>
    <mergeCell ref="I49:J49"/>
    <mergeCell ref="K49:L49"/>
    <mergeCell ref="M49:N49"/>
    <mergeCell ref="C50:D50"/>
    <mergeCell ref="E50:F50"/>
    <mergeCell ref="G50:H50"/>
    <mergeCell ref="I50:J50"/>
    <mergeCell ref="K50:L50"/>
    <mergeCell ref="A47:N47"/>
    <mergeCell ref="A48:A49"/>
    <mergeCell ref="B48:B49"/>
    <mergeCell ref="C48:D48"/>
    <mergeCell ref="E48:F48"/>
    <mergeCell ref="G48:H48"/>
    <mergeCell ref="I48:J48"/>
    <mergeCell ref="K48:L48"/>
    <mergeCell ref="M48:N48"/>
    <mergeCell ref="C49:D49"/>
    <mergeCell ref="C45:D45"/>
    <mergeCell ref="E45:F45"/>
    <mergeCell ref="G45:H45"/>
    <mergeCell ref="I45:J45"/>
    <mergeCell ref="K45:L45"/>
    <mergeCell ref="M45:N45"/>
    <mergeCell ref="C44:D44"/>
    <mergeCell ref="E44:F44"/>
    <mergeCell ref="G44:H44"/>
    <mergeCell ref="I44:J44"/>
    <mergeCell ref="K44:L44"/>
    <mergeCell ref="M44:N44"/>
    <mergeCell ref="C43:D43"/>
    <mergeCell ref="E43:F43"/>
    <mergeCell ref="G43:H43"/>
    <mergeCell ref="I43:J43"/>
    <mergeCell ref="K43:L43"/>
    <mergeCell ref="M43:N43"/>
    <mergeCell ref="C42:D42"/>
    <mergeCell ref="E42:F42"/>
    <mergeCell ref="G42:H42"/>
    <mergeCell ref="I42:J42"/>
    <mergeCell ref="K42:L42"/>
    <mergeCell ref="M42:N42"/>
    <mergeCell ref="C41:D41"/>
    <mergeCell ref="E41:F41"/>
    <mergeCell ref="G41:H41"/>
    <mergeCell ref="I41:J41"/>
    <mergeCell ref="K41:L41"/>
    <mergeCell ref="M41:N41"/>
    <mergeCell ref="C40:D40"/>
    <mergeCell ref="E40:F40"/>
    <mergeCell ref="G40:H40"/>
    <mergeCell ref="I40:J40"/>
    <mergeCell ref="K40:L40"/>
    <mergeCell ref="M40:N40"/>
    <mergeCell ref="C39:D39"/>
    <mergeCell ref="E39:F39"/>
    <mergeCell ref="G39:H39"/>
    <mergeCell ref="I39:J39"/>
    <mergeCell ref="K39:L39"/>
    <mergeCell ref="M39:N39"/>
    <mergeCell ref="C38:D38"/>
    <mergeCell ref="E38:F38"/>
    <mergeCell ref="G38:H38"/>
    <mergeCell ref="I38:J38"/>
    <mergeCell ref="K38:L38"/>
    <mergeCell ref="M38:N38"/>
    <mergeCell ref="C37:D37"/>
    <mergeCell ref="E37:F37"/>
    <mergeCell ref="G37:H37"/>
    <mergeCell ref="I37:J37"/>
    <mergeCell ref="K37:L37"/>
    <mergeCell ref="M37:N37"/>
    <mergeCell ref="C36:D36"/>
    <mergeCell ref="E36:F36"/>
    <mergeCell ref="G36:H36"/>
    <mergeCell ref="I36:J36"/>
    <mergeCell ref="K36:L36"/>
    <mergeCell ref="M36:N36"/>
    <mergeCell ref="C35:D35"/>
    <mergeCell ref="E35:F35"/>
    <mergeCell ref="G35:H35"/>
    <mergeCell ref="I35:J35"/>
    <mergeCell ref="K35:L35"/>
    <mergeCell ref="M35:N35"/>
    <mergeCell ref="C34:D34"/>
    <mergeCell ref="E34:F34"/>
    <mergeCell ref="G34:H34"/>
    <mergeCell ref="I34:J34"/>
    <mergeCell ref="K34:L34"/>
    <mergeCell ref="M34:N34"/>
    <mergeCell ref="C33:D33"/>
    <mergeCell ref="E33:F33"/>
    <mergeCell ref="G33:H33"/>
    <mergeCell ref="I33:J33"/>
    <mergeCell ref="K33:L33"/>
    <mergeCell ref="M33:N33"/>
    <mergeCell ref="C32:D32"/>
    <mergeCell ref="E32:F32"/>
    <mergeCell ref="G32:H32"/>
    <mergeCell ref="I32:J32"/>
    <mergeCell ref="K32:L32"/>
    <mergeCell ref="M32:N32"/>
    <mergeCell ref="C31:D31"/>
    <mergeCell ref="E31:F31"/>
    <mergeCell ref="G31:H31"/>
    <mergeCell ref="I31:J31"/>
    <mergeCell ref="K31:L31"/>
    <mergeCell ref="M31:N31"/>
    <mergeCell ref="C30:D30"/>
    <mergeCell ref="E30:F30"/>
    <mergeCell ref="G30:H30"/>
    <mergeCell ref="I30:J30"/>
    <mergeCell ref="K30:L30"/>
    <mergeCell ref="M30:N30"/>
    <mergeCell ref="C29:D29"/>
    <mergeCell ref="E29:F29"/>
    <mergeCell ref="G29:H29"/>
    <mergeCell ref="I29:J29"/>
    <mergeCell ref="K29:L29"/>
    <mergeCell ref="M29:N29"/>
    <mergeCell ref="C28:D28"/>
    <mergeCell ref="E28:F28"/>
    <mergeCell ref="G28:H28"/>
    <mergeCell ref="I28:J28"/>
    <mergeCell ref="K28:L28"/>
    <mergeCell ref="M28:N28"/>
    <mergeCell ref="C27:D27"/>
    <mergeCell ref="E27:F27"/>
    <mergeCell ref="G27:H27"/>
    <mergeCell ref="I27:J27"/>
    <mergeCell ref="K27:L27"/>
    <mergeCell ref="M27:N27"/>
    <mergeCell ref="M25:N25"/>
    <mergeCell ref="C26:D26"/>
    <mergeCell ref="E26:F26"/>
    <mergeCell ref="G26:H26"/>
    <mergeCell ref="I26:J26"/>
    <mergeCell ref="K26:L26"/>
    <mergeCell ref="M26:N26"/>
    <mergeCell ref="M97:O97"/>
    <mergeCell ref="A24:N24"/>
    <mergeCell ref="A25:A26"/>
    <mergeCell ref="B25:B26"/>
    <mergeCell ref="C25:D25"/>
    <mergeCell ref="E25:F25"/>
    <mergeCell ref="G25:H25"/>
    <mergeCell ref="I25:J25"/>
    <mergeCell ref="K25:L25"/>
    <mergeCell ref="A96:N96"/>
    <mergeCell ref="A97:A98"/>
    <mergeCell ref="B97:B98"/>
    <mergeCell ref="C97:D97"/>
    <mergeCell ref="E97:F97"/>
    <mergeCell ref="G97:H97"/>
    <mergeCell ref="I97:J97"/>
    <mergeCell ref="K97:L97"/>
    <mergeCell ref="E67:F67"/>
    <mergeCell ref="C64:D64"/>
    <mergeCell ref="E64:F64"/>
    <mergeCell ref="G64:H64"/>
    <mergeCell ref="I64:J64"/>
    <mergeCell ref="K64:L64"/>
    <mergeCell ref="M64:N64"/>
    <mergeCell ref="C63:D63"/>
    <mergeCell ref="A1:N1"/>
    <mergeCell ref="A2:A3"/>
    <mergeCell ref="B2:B3"/>
    <mergeCell ref="C2:D2"/>
    <mergeCell ref="E2:F2"/>
    <mergeCell ref="G2:H2"/>
    <mergeCell ref="I2:J2"/>
    <mergeCell ref="K2:L2"/>
    <mergeCell ref="M2:O2"/>
  </mergeCells>
  <pageMargins left="0.7" right="0.7" top="0.75" bottom="0.75" header="0.3" footer="0.3"/>
  <pageSetup scale="4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"/>
  <sheetViews>
    <sheetView tabSelected="1" topLeftCell="C97" zoomScale="89" zoomScaleNormal="89" zoomScaleSheetLayoutView="86" workbookViewId="0">
      <selection activeCell="Q110" sqref="Q110"/>
    </sheetView>
  </sheetViews>
  <sheetFormatPr defaultRowHeight="16.5" customHeight="1" x14ac:dyDescent="0.2"/>
  <cols>
    <col min="1" max="1" width="5.28515625" style="8" customWidth="1"/>
    <col min="2" max="2" width="59.28515625" style="8" customWidth="1"/>
    <col min="3" max="3" width="12.28515625" style="1" customWidth="1"/>
    <col min="4" max="5" width="12" style="1" customWidth="1"/>
    <col min="6" max="6" width="11.42578125" style="1" customWidth="1"/>
    <col min="7" max="7" width="14.85546875" style="1" customWidth="1"/>
    <col min="8" max="8" width="12" style="1" customWidth="1"/>
    <col min="9" max="9" width="10" style="1" customWidth="1"/>
    <col min="10" max="10" width="10.28515625" style="1" customWidth="1"/>
    <col min="11" max="11" width="12.140625" style="1" customWidth="1"/>
    <col min="12" max="12" width="10.42578125" style="1" customWidth="1"/>
    <col min="13" max="13" width="13.42578125" style="8" customWidth="1"/>
    <col min="14" max="14" width="14.140625" style="8" customWidth="1"/>
    <col min="15" max="15" width="14.42578125" style="34" customWidth="1"/>
    <col min="16" max="16384" width="9.140625" style="1"/>
  </cols>
  <sheetData>
    <row r="1" spans="1:15" ht="26.25" customHeight="1" thickBot="1" x14ac:dyDescent="0.25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6"/>
      <c r="N1" s="46"/>
    </row>
    <row r="2" spans="1:15" ht="33.75" customHeight="1" x14ac:dyDescent="0.2">
      <c r="A2" s="23"/>
      <c r="B2" s="47" t="s">
        <v>44</v>
      </c>
      <c r="C2" s="48" t="s">
        <v>22</v>
      </c>
      <c r="D2" s="49"/>
      <c r="E2" s="50" t="s">
        <v>23</v>
      </c>
      <c r="F2" s="51"/>
      <c r="G2" s="52" t="s">
        <v>24</v>
      </c>
      <c r="H2" s="53"/>
      <c r="I2" s="54" t="s">
        <v>20</v>
      </c>
      <c r="J2" s="55"/>
      <c r="K2" s="56" t="s">
        <v>21</v>
      </c>
      <c r="L2" s="57"/>
      <c r="M2" s="107" t="s">
        <v>43</v>
      </c>
      <c r="N2" s="108"/>
      <c r="O2" s="109"/>
    </row>
    <row r="3" spans="1:15" ht="16.5" customHeight="1" x14ac:dyDescent="0.2">
      <c r="A3" s="24"/>
      <c r="B3" s="58"/>
      <c r="C3" s="59" t="s">
        <v>0</v>
      </c>
      <c r="D3" s="59" t="s">
        <v>1</v>
      </c>
      <c r="E3" s="60" t="s">
        <v>0</v>
      </c>
      <c r="F3" s="60" t="s">
        <v>1</v>
      </c>
      <c r="G3" s="61" t="s">
        <v>0</v>
      </c>
      <c r="H3" s="61" t="s">
        <v>1</v>
      </c>
      <c r="I3" s="62" t="s">
        <v>0</v>
      </c>
      <c r="J3" s="62" t="s">
        <v>1</v>
      </c>
      <c r="K3" s="63" t="s">
        <v>0</v>
      </c>
      <c r="L3" s="64" t="s">
        <v>1</v>
      </c>
      <c r="M3" s="110" t="s">
        <v>0</v>
      </c>
      <c r="N3" s="104" t="s">
        <v>1</v>
      </c>
      <c r="O3" s="104" t="s">
        <v>48</v>
      </c>
    </row>
    <row r="4" spans="1:15" ht="16.5" customHeight="1" x14ac:dyDescent="0.2">
      <c r="A4" s="5" t="s">
        <v>25</v>
      </c>
      <c r="B4" s="65" t="s">
        <v>2</v>
      </c>
      <c r="C4" s="66">
        <f>'Work 1-19 Hrs-Unemployed'!C4+'Work 20-39 Hrs-Underemployed'!C4+'Work 40 Hrs-Full-Time employed'!C4</f>
        <v>1770971.1343499012</v>
      </c>
      <c r="D4" s="66">
        <f>'Work 1-19 Hrs-Unemployed'!D4+'Work 20-39 Hrs-Underemployed'!D4+'Work 40 Hrs-Full-Time employed'!D4</f>
        <v>693298.10481564107</v>
      </c>
      <c r="E4" s="67">
        <f>'Work 1-19 Hrs-Unemployed'!E4+'Work 20-39 Hrs-Underemployed'!E4+'Work 40 Hrs-Full-Time employed'!E4</f>
        <v>22272458.786352605</v>
      </c>
      <c r="F4" s="67">
        <f>'Work 1-19 Hrs-Unemployed'!F4+'Work 20-39 Hrs-Underemployed'!F4+'Work 40 Hrs-Full-Time employed'!F4</f>
        <v>7384836.0734845977</v>
      </c>
      <c r="G4" s="68">
        <f>'Work 1-19 Hrs-Unemployed'!G4+'Work 20-39 Hrs-Underemployed'!G4+'Work 40 Hrs-Full-Time employed'!G4</f>
        <v>874104.02964011813</v>
      </c>
      <c r="H4" s="68">
        <f>'Work 1-19 Hrs-Unemployed'!H4+'Work 20-39 Hrs-Underemployed'!H4+'Work 40 Hrs-Full-Time employed'!H4</f>
        <v>303341.2732987621</v>
      </c>
      <c r="I4" s="69">
        <f>'Work 1-19 Hrs-Unemployed'!I4+'Work 20-39 Hrs-Underemployed'!I4+'Work 40 Hrs-Full-Time employed'!I4</f>
        <v>171857.13459429867</v>
      </c>
      <c r="J4" s="69">
        <f>'Work 1-19 Hrs-Unemployed'!J4+'Work 20-39 Hrs-Underemployed'!J4+'Work 40 Hrs-Full-Time employed'!J4</f>
        <v>45900.412734954945</v>
      </c>
      <c r="K4" s="70">
        <f>'Work 1-19 Hrs-Unemployed'!K4+'Work 20-39 Hrs-Underemployed'!K4+'Work 40 Hrs-Full-Time employed'!K4</f>
        <v>2036095.0900251814</v>
      </c>
      <c r="L4" s="71">
        <f>'Work 1-19 Hrs-Unemployed'!L4+'Work 20-39 Hrs-Underemployed'!L4+'Work 40 Hrs-Full-Time employed'!L4</f>
        <v>1816068.2674640361</v>
      </c>
      <c r="M4" s="111">
        <f>SUM(C4,E4,G4,I4,K4)</f>
        <v>27125486.174962107</v>
      </c>
      <c r="N4" s="105">
        <f>SUM(D4,F4,H4,J4,L4)</f>
        <v>10243444.131797992</v>
      </c>
      <c r="O4" s="179">
        <f>M4+N4</f>
        <v>37368930.306760103</v>
      </c>
    </row>
    <row r="5" spans="1:15" ht="16.5" customHeight="1" x14ac:dyDescent="0.2">
      <c r="A5" s="2" t="s">
        <v>26</v>
      </c>
      <c r="B5" s="72" t="s">
        <v>3</v>
      </c>
      <c r="C5" s="66">
        <f>'Work 1-19 Hrs-Unemployed'!C5+'Work 20-39 Hrs-Underemployed'!C5+'Work 40 Hrs-Full-Time employed'!C5</f>
        <v>24549.621253253405</v>
      </c>
      <c r="D5" s="66">
        <f>'Work 1-19 Hrs-Unemployed'!D5+'Work 20-39 Hrs-Underemployed'!D5+'Work 40 Hrs-Full-Time employed'!D5</f>
        <v>362.13411067080125</v>
      </c>
      <c r="E5" s="67"/>
      <c r="F5" s="67"/>
      <c r="G5" s="68">
        <f>'Work 1-19 Hrs-Unemployed'!G5+'Work 20-39 Hrs-Underemployed'!G5+'Work 40 Hrs-Full-Time employed'!G5</f>
        <v>87660.722174281371</v>
      </c>
      <c r="H5" s="68">
        <f>'Work 1-19 Hrs-Unemployed'!H5+'Work 20-39 Hrs-Underemployed'!H5+'Work 40 Hrs-Full-Time employed'!H5</f>
        <v>11537.836198086363</v>
      </c>
      <c r="I5" s="69">
        <f>'Work 1-19 Hrs-Unemployed'!I5+'Work 20-39 Hrs-Underemployed'!I5+'Work 40 Hrs-Full-Time employed'!I5</f>
        <v>4436.7895999463462</v>
      </c>
      <c r="J5" s="69">
        <f>'Work 1-19 Hrs-Unemployed'!J5+'Work 20-39 Hrs-Underemployed'!J5+'Work 40 Hrs-Full-Time employed'!J5</f>
        <v>0</v>
      </c>
      <c r="K5" s="70">
        <f>'Work 1-19 Hrs-Unemployed'!K5+'Work 20-39 Hrs-Underemployed'!K5+'Work 40 Hrs-Full-Time employed'!K5</f>
        <v>1158.009365432275</v>
      </c>
      <c r="L5" s="71">
        <f>'Work 1-19 Hrs-Unemployed'!L5+'Work 20-39 Hrs-Underemployed'!L5+'Work 40 Hrs-Full-Time employed'!L5</f>
        <v>0</v>
      </c>
      <c r="M5" s="111">
        <f t="shared" ref="M5:N21" si="0">SUM(C5,E5,G5,I5,K5)</f>
        <v>117805.14239291339</v>
      </c>
      <c r="N5" s="105">
        <f t="shared" si="0"/>
        <v>11899.970308757163</v>
      </c>
      <c r="O5" s="179">
        <f t="shared" ref="O5:O22" si="1">M5+N5</f>
        <v>129705.11270167056</v>
      </c>
    </row>
    <row r="6" spans="1:15" ht="16.5" customHeight="1" x14ac:dyDescent="0.2">
      <c r="A6" s="2" t="s">
        <v>27</v>
      </c>
      <c r="B6" s="72" t="s">
        <v>4</v>
      </c>
      <c r="C6" s="66">
        <f>'Work 1-19 Hrs-Unemployed'!C6+'Work 20-39 Hrs-Underemployed'!C6+'Work 40 Hrs-Full-Time employed'!C6</f>
        <v>722310.71078582213</v>
      </c>
      <c r="D6" s="66">
        <f>'Work 1-19 Hrs-Unemployed'!D6+'Work 20-39 Hrs-Underemployed'!D6+'Work 40 Hrs-Full-Time employed'!D6</f>
        <v>213841.33865381026</v>
      </c>
      <c r="E6" s="67"/>
      <c r="F6" s="67"/>
      <c r="G6" s="68">
        <f>'Work 1-19 Hrs-Unemployed'!G6+'Work 20-39 Hrs-Underemployed'!G6+'Work 40 Hrs-Full-Time employed'!G6</f>
        <v>2257391.9593687579</v>
      </c>
      <c r="H6" s="68">
        <f>'Work 1-19 Hrs-Unemployed'!H6+'Work 20-39 Hrs-Underemployed'!H6+'Work 40 Hrs-Full-Time employed'!H6</f>
        <v>1680389.0887669679</v>
      </c>
      <c r="I6" s="69">
        <f>'Work 1-19 Hrs-Unemployed'!I6+'Work 20-39 Hrs-Underemployed'!I6+'Work 40 Hrs-Full-Time employed'!I6</f>
        <v>135937.19158478896</v>
      </c>
      <c r="J6" s="69">
        <f>'Work 1-19 Hrs-Unemployed'!J6+'Work 20-39 Hrs-Underemployed'!J6+'Work 40 Hrs-Full-Time employed'!J6</f>
        <v>44582.721143791321</v>
      </c>
      <c r="K6" s="70">
        <f>'Work 1-19 Hrs-Unemployed'!K6+'Work 20-39 Hrs-Underemployed'!K6+'Work 40 Hrs-Full-Time employed'!K6</f>
        <v>133742.67644293682</v>
      </c>
      <c r="L6" s="71">
        <f>'Work 1-19 Hrs-Unemployed'!L6+'Work 20-39 Hrs-Underemployed'!L6+'Work 40 Hrs-Full-Time employed'!L6</f>
        <v>222445.76289860904</v>
      </c>
      <c r="M6" s="111">
        <f t="shared" si="0"/>
        <v>3249382.5381823061</v>
      </c>
      <c r="N6" s="105">
        <f t="shared" si="0"/>
        <v>2161258.9114631787</v>
      </c>
      <c r="O6" s="179">
        <f t="shared" si="1"/>
        <v>5410641.4496454848</v>
      </c>
    </row>
    <row r="7" spans="1:15" ht="16.5" customHeight="1" x14ac:dyDescent="0.2">
      <c r="A7" s="2" t="s">
        <v>28</v>
      </c>
      <c r="B7" s="72" t="s">
        <v>5</v>
      </c>
      <c r="C7" s="66"/>
      <c r="D7" s="66"/>
      <c r="E7" s="67"/>
      <c r="F7" s="67"/>
      <c r="G7" s="68">
        <f>'Work 1-19 Hrs-Unemployed'!G7+'Work 20-39 Hrs-Underemployed'!G7+'Work 40 Hrs-Full-Time employed'!G7</f>
        <v>8228.1533273165114</v>
      </c>
      <c r="H7" s="68">
        <f>'Work 1-19 Hrs-Unemployed'!H7+'Work 20-39 Hrs-Underemployed'!H7+'Work 40 Hrs-Full-Time employed'!H7</f>
        <v>0</v>
      </c>
      <c r="I7" s="69"/>
      <c r="J7" s="69"/>
      <c r="K7" s="70">
        <f>'Work 1-19 Hrs-Unemployed'!K7+'Work 20-39 Hrs-Underemployed'!K7+'Work 40 Hrs-Full-Time employed'!K7</f>
        <v>2263.4221327084961</v>
      </c>
      <c r="L7" s="71">
        <f>'Work 1-19 Hrs-Unemployed'!L7+'Work 20-39 Hrs-Underemployed'!L7+'Work 40 Hrs-Full-Time employed'!L7</f>
        <v>0</v>
      </c>
      <c r="M7" s="111">
        <f t="shared" si="0"/>
        <v>10491.575460025007</v>
      </c>
      <c r="N7" s="105">
        <f t="shared" si="0"/>
        <v>0</v>
      </c>
      <c r="O7" s="179">
        <f t="shared" si="1"/>
        <v>10491.575460025007</v>
      </c>
    </row>
    <row r="8" spans="1:15" ht="16.5" customHeight="1" x14ac:dyDescent="0.2">
      <c r="A8" s="2" t="s">
        <v>29</v>
      </c>
      <c r="B8" s="72" t="s">
        <v>6</v>
      </c>
      <c r="C8" s="66">
        <f>'Work 1-19 Hrs-Unemployed'!C8+'Work 20-39 Hrs-Underemployed'!C8+'Work 40 Hrs-Full-Time employed'!C8</f>
        <v>39726.469919448762</v>
      </c>
      <c r="D8" s="66">
        <f>'Work 1-19 Hrs-Unemployed'!D8+'Work 20-39 Hrs-Underemployed'!D8+'Work 40 Hrs-Full-Time employed'!D8</f>
        <v>9388.0734645040375</v>
      </c>
      <c r="E8" s="67"/>
      <c r="F8" s="67"/>
      <c r="G8" s="68">
        <f>'Work 1-19 Hrs-Unemployed'!G8+'Work 20-39 Hrs-Underemployed'!G8+'Work 40 Hrs-Full-Time employed'!G8</f>
        <v>30725.14979842669</v>
      </c>
      <c r="H8" s="68">
        <f>'Work 1-19 Hrs-Unemployed'!H8+'Work 20-39 Hrs-Underemployed'!H8+'Work 40 Hrs-Full-Time employed'!H8</f>
        <v>9460.8575091958082</v>
      </c>
      <c r="I8" s="69">
        <f>'Work 1-19 Hrs-Unemployed'!I8+'Work 20-39 Hrs-Underemployed'!I8+'Work 40 Hrs-Full-Time employed'!I8</f>
        <v>223.45650729023296</v>
      </c>
      <c r="J8" s="69">
        <f>'Work 1-19 Hrs-Unemployed'!J8+'Work 20-39 Hrs-Underemployed'!J8+'Work 40 Hrs-Full-Time employed'!J8</f>
        <v>0</v>
      </c>
      <c r="K8" s="70">
        <f>'Work 1-19 Hrs-Unemployed'!K8+'Work 20-39 Hrs-Underemployed'!K8+'Work 40 Hrs-Full-Time employed'!K8</f>
        <v>0</v>
      </c>
      <c r="L8" s="71">
        <f>'Work 1-19 Hrs-Unemployed'!L8+'Work 20-39 Hrs-Underemployed'!L8+'Work 40 Hrs-Full-Time employed'!L8</f>
        <v>1281.7205464381195</v>
      </c>
      <c r="M8" s="111">
        <f t="shared" si="0"/>
        <v>70675.076225165685</v>
      </c>
      <c r="N8" s="105">
        <f t="shared" si="0"/>
        <v>20130.651520137966</v>
      </c>
      <c r="O8" s="179">
        <f t="shared" si="1"/>
        <v>90805.727745303651</v>
      </c>
    </row>
    <row r="9" spans="1:15" ht="16.5" customHeight="1" x14ac:dyDescent="0.2">
      <c r="A9" s="2" t="s">
        <v>30</v>
      </c>
      <c r="B9" s="72" t="s">
        <v>7</v>
      </c>
      <c r="C9" s="66">
        <f>'Work 1-19 Hrs-Unemployed'!C9+'Work 20-39 Hrs-Underemployed'!C9+'Work 40 Hrs-Full-Time employed'!C9</f>
        <v>769127.24224694853</v>
      </c>
      <c r="D9" s="66">
        <f>'Work 1-19 Hrs-Unemployed'!D9+'Work 20-39 Hrs-Underemployed'!D9+'Work 40 Hrs-Full-Time employed'!D9</f>
        <v>26337.988581837646</v>
      </c>
      <c r="E9" s="67"/>
      <c r="F9" s="67"/>
      <c r="G9" s="68">
        <f>'Work 1-19 Hrs-Unemployed'!G9+'Work 20-39 Hrs-Underemployed'!G9+'Work 40 Hrs-Full-Time employed'!G9</f>
        <v>866409.574077531</v>
      </c>
      <c r="H9" s="68">
        <f>'Work 1-19 Hrs-Unemployed'!H9+'Work 20-39 Hrs-Underemployed'!H9+'Work 40 Hrs-Full-Time employed'!H9</f>
        <v>13051.88264441588</v>
      </c>
      <c r="I9" s="69">
        <f>'Work 1-19 Hrs-Unemployed'!I9+'Work 20-39 Hrs-Underemployed'!I9+'Work 40 Hrs-Full-Time employed'!I9</f>
        <v>46251.983245721502</v>
      </c>
      <c r="J9" s="69">
        <f>'Work 1-19 Hrs-Unemployed'!J9+'Work 20-39 Hrs-Underemployed'!J9+'Work 40 Hrs-Full-Time employed'!J9</f>
        <v>0</v>
      </c>
      <c r="K9" s="70">
        <f>'Work 1-19 Hrs-Unemployed'!K9+'Work 20-39 Hrs-Underemployed'!K9+'Work 40 Hrs-Full-Time employed'!K9</f>
        <v>22495.245822217665</v>
      </c>
      <c r="L9" s="71">
        <f>'Work 1-19 Hrs-Unemployed'!L9+'Work 20-39 Hrs-Underemployed'!L9+'Work 40 Hrs-Full-Time employed'!L9</f>
        <v>1804.953895370561</v>
      </c>
      <c r="M9" s="111">
        <f t="shared" si="0"/>
        <v>1704284.0453924187</v>
      </c>
      <c r="N9" s="105">
        <f t="shared" si="0"/>
        <v>41194.82512162409</v>
      </c>
      <c r="O9" s="179">
        <f t="shared" si="1"/>
        <v>1745478.8705140429</v>
      </c>
    </row>
    <row r="10" spans="1:15" ht="16.5" customHeight="1" x14ac:dyDescent="0.2">
      <c r="A10" s="2" t="s">
        <v>31</v>
      </c>
      <c r="B10" s="72" t="s">
        <v>8</v>
      </c>
      <c r="C10" s="66">
        <f>'Work 1-19 Hrs-Unemployed'!C10+'Work 20-39 Hrs-Underemployed'!C10+'Work 40 Hrs-Full-Time employed'!C10</f>
        <v>570214.96382033196</v>
      </c>
      <c r="D10" s="66">
        <f>'Work 1-19 Hrs-Unemployed'!D10+'Work 20-39 Hrs-Underemployed'!D10+'Work 40 Hrs-Full-Time employed'!D10</f>
        <v>878597.94119288097</v>
      </c>
      <c r="E10" s="67"/>
      <c r="F10" s="67"/>
      <c r="G10" s="68">
        <f>'Work 1-19 Hrs-Unemployed'!G10+'Work 20-39 Hrs-Underemployed'!G10+'Work 40 Hrs-Full-Time employed'!G10</f>
        <v>3065789.9922462022</v>
      </c>
      <c r="H10" s="68">
        <f>'Work 1-19 Hrs-Unemployed'!H10+'Work 20-39 Hrs-Underemployed'!H10+'Work 40 Hrs-Full-Time employed'!H10</f>
        <v>5913170.0192974731</v>
      </c>
      <c r="I10" s="69">
        <f>'Work 1-19 Hrs-Unemployed'!I10+'Work 20-39 Hrs-Underemployed'!I10+'Work 40 Hrs-Full-Time employed'!I10</f>
        <v>79408.853879952439</v>
      </c>
      <c r="J10" s="69">
        <f>'Work 1-19 Hrs-Unemployed'!J10+'Work 20-39 Hrs-Underemployed'!J10+'Work 40 Hrs-Full-Time employed'!J10</f>
        <v>50965.324397052114</v>
      </c>
      <c r="K10" s="70">
        <f>'Work 1-19 Hrs-Unemployed'!K10+'Work 20-39 Hrs-Underemployed'!K10+'Work 40 Hrs-Full-Time employed'!K10</f>
        <v>91898.981436988775</v>
      </c>
      <c r="L10" s="71">
        <f>'Work 1-19 Hrs-Unemployed'!L10+'Work 20-39 Hrs-Underemployed'!L10+'Work 40 Hrs-Full-Time employed'!L10</f>
        <v>184985.95983323877</v>
      </c>
      <c r="M10" s="111">
        <f t="shared" si="0"/>
        <v>3807312.7913834751</v>
      </c>
      <c r="N10" s="105">
        <f t="shared" si="0"/>
        <v>7027719.2447206452</v>
      </c>
      <c r="O10" s="179">
        <f t="shared" si="1"/>
        <v>10835032.03610412</v>
      </c>
    </row>
    <row r="11" spans="1:15" ht="16.5" customHeight="1" x14ac:dyDescent="0.2">
      <c r="A11" s="2" t="s">
        <v>32</v>
      </c>
      <c r="B11" s="72" t="s">
        <v>9</v>
      </c>
      <c r="C11" s="66">
        <f>'Work 1-19 Hrs-Unemployed'!C11+'Work 20-39 Hrs-Underemployed'!C11+'Work 40 Hrs-Full-Time employed'!C11</f>
        <v>5113.2758861315106</v>
      </c>
      <c r="D11" s="66">
        <f>'Work 1-19 Hrs-Unemployed'!D11+'Work 20-39 Hrs-Underemployed'!D11+'Work 40 Hrs-Full-Time employed'!D11</f>
        <v>2599.3037292937765</v>
      </c>
      <c r="E11" s="67"/>
      <c r="F11" s="67"/>
      <c r="G11" s="68">
        <f>'Work 1-19 Hrs-Unemployed'!G11+'Work 20-39 Hrs-Underemployed'!G11+'Work 40 Hrs-Full-Time employed'!G11</f>
        <v>94524.495981864136</v>
      </c>
      <c r="H11" s="68">
        <f>'Work 1-19 Hrs-Unemployed'!H11+'Work 20-39 Hrs-Underemployed'!H11+'Work 40 Hrs-Full-Time employed'!H11</f>
        <v>819150.55031280965</v>
      </c>
      <c r="I11" s="69">
        <f>'Work 1-19 Hrs-Unemployed'!I11+'Work 20-39 Hrs-Underemployed'!I11+'Work 40 Hrs-Full-Time employed'!I11</f>
        <v>4285.2597347455867</v>
      </c>
      <c r="J11" s="69">
        <f>'Work 1-19 Hrs-Unemployed'!J11+'Work 20-39 Hrs-Underemployed'!J11+'Work 40 Hrs-Full-Time employed'!J11</f>
        <v>14714.997760732434</v>
      </c>
      <c r="K11" s="70">
        <f>'Work 1-19 Hrs-Unemployed'!K11+'Work 20-39 Hrs-Underemployed'!K11+'Work 40 Hrs-Full-Time employed'!K11</f>
        <v>13071.607845622948</v>
      </c>
      <c r="L11" s="71">
        <f>'Work 1-19 Hrs-Unemployed'!L11+'Work 20-39 Hrs-Underemployed'!L11+'Work 40 Hrs-Full-Time employed'!L11</f>
        <v>98648.256796308793</v>
      </c>
      <c r="M11" s="111">
        <f t="shared" si="0"/>
        <v>116994.63944836418</v>
      </c>
      <c r="N11" s="105">
        <f t="shared" si="0"/>
        <v>935113.10859914462</v>
      </c>
      <c r="O11" s="179">
        <f t="shared" si="1"/>
        <v>1052107.7480475088</v>
      </c>
    </row>
    <row r="12" spans="1:15" ht="16.5" customHeight="1" x14ac:dyDescent="0.2">
      <c r="A12" s="2" t="s">
        <v>33</v>
      </c>
      <c r="B12" s="72" t="s">
        <v>10</v>
      </c>
      <c r="C12" s="66">
        <f>'Work 1-19 Hrs-Unemployed'!C12+'Work 20-39 Hrs-Underemployed'!C12+'Work 40 Hrs-Full-Time employed'!C12</f>
        <v>876302.67262236087</v>
      </c>
      <c r="D12" s="66">
        <f>'Work 1-19 Hrs-Unemployed'!D12+'Work 20-39 Hrs-Underemployed'!D12+'Work 40 Hrs-Full-Time employed'!D12</f>
        <v>14783.703478486299</v>
      </c>
      <c r="E12" s="67"/>
      <c r="F12" s="67"/>
      <c r="G12" s="68">
        <f>'Work 1-19 Hrs-Unemployed'!G12+'Work 20-39 Hrs-Underemployed'!G12+'Work 40 Hrs-Full-Time employed'!G12</f>
        <v>1552087.3236709065</v>
      </c>
      <c r="H12" s="68">
        <f>'Work 1-19 Hrs-Unemployed'!H12+'Work 20-39 Hrs-Underemployed'!H12+'Work 40 Hrs-Full-Time employed'!H12</f>
        <v>9398.4520405394815</v>
      </c>
      <c r="I12" s="69">
        <f>'Work 1-19 Hrs-Unemployed'!I12+'Work 20-39 Hrs-Underemployed'!I12+'Work 40 Hrs-Full-Time employed'!I12</f>
        <v>14371.921301937644</v>
      </c>
      <c r="J12" s="69">
        <f>'Work 1-19 Hrs-Unemployed'!J12+'Work 20-39 Hrs-Underemployed'!J12+'Work 40 Hrs-Full-Time employed'!J12</f>
        <v>0</v>
      </c>
      <c r="K12" s="70">
        <f>'Work 1-19 Hrs-Unemployed'!K12+'Work 20-39 Hrs-Underemployed'!K12+'Work 40 Hrs-Full-Time employed'!K12</f>
        <v>20833.460946506624</v>
      </c>
      <c r="L12" s="71">
        <f>'Work 1-19 Hrs-Unemployed'!L12+'Work 20-39 Hrs-Underemployed'!L12+'Work 40 Hrs-Full-Time employed'!L12</f>
        <v>2079.030383908374</v>
      </c>
      <c r="M12" s="111">
        <f t="shared" si="0"/>
        <v>2463595.3785417117</v>
      </c>
      <c r="N12" s="105">
        <f t="shared" si="0"/>
        <v>26261.185902934154</v>
      </c>
      <c r="O12" s="179">
        <f t="shared" si="1"/>
        <v>2489856.5644446458</v>
      </c>
    </row>
    <row r="13" spans="1:15" ht="16.5" customHeight="1" x14ac:dyDescent="0.2">
      <c r="A13" s="2" t="s">
        <v>34</v>
      </c>
      <c r="B13" s="72" t="s">
        <v>11</v>
      </c>
      <c r="C13" s="66">
        <f>'Work 1-19 Hrs-Unemployed'!C13+'Work 20-39 Hrs-Underemployed'!C13+'Work 40 Hrs-Full-Time employed'!C13</f>
        <v>227649.77155685844</v>
      </c>
      <c r="D13" s="66">
        <f>'Work 1-19 Hrs-Unemployed'!D13+'Work 20-39 Hrs-Underemployed'!D13+'Work 40 Hrs-Full-Time employed'!D13</f>
        <v>84110.260774712733</v>
      </c>
      <c r="E13" s="67"/>
      <c r="F13" s="67"/>
      <c r="G13" s="68">
        <f>'Work 1-19 Hrs-Unemployed'!G13+'Work 20-39 Hrs-Underemployed'!G13+'Work 40 Hrs-Full-Time employed'!G13</f>
        <v>97679.708409387487</v>
      </c>
      <c r="H13" s="68">
        <f>'Work 1-19 Hrs-Unemployed'!H13+'Work 20-39 Hrs-Underemployed'!H13+'Work 40 Hrs-Full-Time employed'!H13</f>
        <v>6494.1285188005268</v>
      </c>
      <c r="I13" s="69">
        <f>'Work 1-19 Hrs-Unemployed'!I13+'Work 20-39 Hrs-Underemployed'!I13+'Work 40 Hrs-Full-Time employed'!I13</f>
        <v>4388.0154117213533</v>
      </c>
      <c r="J13" s="69">
        <f>'Work 1-19 Hrs-Unemployed'!J13+'Work 20-39 Hrs-Underemployed'!J13+'Work 40 Hrs-Full-Time employed'!J13</f>
        <v>1309.2953994440745</v>
      </c>
      <c r="K13" s="70">
        <f>'Work 1-19 Hrs-Unemployed'!K13+'Work 20-39 Hrs-Underemployed'!K13+'Work 40 Hrs-Full-Time employed'!K13</f>
        <v>2524.973658235886</v>
      </c>
      <c r="L13" s="71">
        <f>'Work 1-19 Hrs-Unemployed'!L13+'Work 20-39 Hrs-Underemployed'!L13+'Work 40 Hrs-Full-Time employed'!L13</f>
        <v>0</v>
      </c>
      <c r="M13" s="111">
        <f t="shared" si="0"/>
        <v>332242.46903620317</v>
      </c>
      <c r="N13" s="105">
        <f t="shared" si="0"/>
        <v>91913.684692957337</v>
      </c>
      <c r="O13" s="179">
        <f t="shared" si="1"/>
        <v>424156.15372916049</v>
      </c>
    </row>
    <row r="14" spans="1:15" ht="16.5" customHeight="1" x14ac:dyDescent="0.2">
      <c r="A14" s="2" t="s">
        <v>35</v>
      </c>
      <c r="B14" s="72" t="s">
        <v>12</v>
      </c>
      <c r="C14" s="66">
        <f>'Work 1-19 Hrs-Unemployed'!C14+'Work 20-39 Hrs-Underemployed'!C14+'Work 40 Hrs-Full-Time employed'!C14</f>
        <v>383746.80956415541</v>
      </c>
      <c r="D14" s="66">
        <f>'Work 1-19 Hrs-Unemployed'!D14+'Work 20-39 Hrs-Underemployed'!D14+'Work 40 Hrs-Full-Time employed'!D14</f>
        <v>120811.54015963778</v>
      </c>
      <c r="E14" s="67"/>
      <c r="F14" s="67"/>
      <c r="G14" s="68">
        <f>'Work 1-19 Hrs-Unemployed'!G14+'Work 20-39 Hrs-Underemployed'!G14+'Work 40 Hrs-Full-Time employed'!G14</f>
        <v>42662.781492147114</v>
      </c>
      <c r="H14" s="68">
        <f>'Work 1-19 Hrs-Unemployed'!H14+'Work 20-39 Hrs-Underemployed'!H14+'Work 40 Hrs-Full-Time employed'!H14</f>
        <v>5834.1717558076471</v>
      </c>
      <c r="I14" s="69">
        <f>'Work 1-19 Hrs-Unemployed'!I14+'Work 20-39 Hrs-Underemployed'!I14+'Work 40 Hrs-Full-Time employed'!I14</f>
        <v>4102.2810099496764</v>
      </c>
      <c r="J14" s="69">
        <f>'Work 1-19 Hrs-Unemployed'!J14+'Work 20-39 Hrs-Underemployed'!J14+'Work 40 Hrs-Full-Time employed'!J14</f>
        <v>0</v>
      </c>
      <c r="K14" s="70"/>
      <c r="L14" s="71"/>
      <c r="M14" s="111">
        <f t="shared" si="0"/>
        <v>430511.87206625222</v>
      </c>
      <c r="N14" s="105">
        <f t="shared" si="0"/>
        <v>126645.71191544543</v>
      </c>
      <c r="O14" s="179">
        <f t="shared" si="1"/>
        <v>557157.58398169768</v>
      </c>
    </row>
    <row r="15" spans="1:15" ht="16.5" customHeight="1" x14ac:dyDescent="0.2">
      <c r="A15" s="2" t="s">
        <v>36</v>
      </c>
      <c r="B15" s="72" t="s">
        <v>13</v>
      </c>
      <c r="C15" s="66">
        <f>'Work 1-19 Hrs-Unemployed'!C15+'Work 20-39 Hrs-Underemployed'!C15+'Work 40 Hrs-Full-Time employed'!C15</f>
        <v>588885.51437020325</v>
      </c>
      <c r="D15" s="66">
        <f>'Work 1-19 Hrs-Unemployed'!D15+'Work 20-39 Hrs-Underemployed'!D15+'Work 40 Hrs-Full-Time employed'!D15</f>
        <v>349932.9449539812</v>
      </c>
      <c r="E15" s="67"/>
      <c r="F15" s="67"/>
      <c r="G15" s="68">
        <f>'Work 1-19 Hrs-Unemployed'!G15+'Work 20-39 Hrs-Underemployed'!G15+'Work 40 Hrs-Full-Time employed'!G15</f>
        <v>52230.594317779745</v>
      </c>
      <c r="H15" s="68">
        <f>'Work 1-19 Hrs-Unemployed'!H15+'Work 20-39 Hrs-Underemployed'!H15+'Work 40 Hrs-Full-Time employed'!H15</f>
        <v>4378.5165691517777</v>
      </c>
      <c r="I15" s="69">
        <f>'Work 1-19 Hrs-Unemployed'!I15+'Work 20-39 Hrs-Underemployed'!I15+'Work 40 Hrs-Full-Time employed'!I15</f>
        <v>834.21727948411103</v>
      </c>
      <c r="J15" s="69">
        <f>'Work 1-19 Hrs-Unemployed'!J15+'Work 20-39 Hrs-Underemployed'!J15+'Work 40 Hrs-Full-Time employed'!J15</f>
        <v>0</v>
      </c>
      <c r="K15" s="70">
        <f>'Work 1-19 Hrs-Unemployed'!K15+'Work 20-39 Hrs-Underemployed'!K15+'Work 40 Hrs-Full-Time employed'!K15</f>
        <v>10922.107170750322</v>
      </c>
      <c r="L15" s="71">
        <f>'Work 1-19 Hrs-Unemployed'!L15+'Work 20-39 Hrs-Underemployed'!L15+'Work 40 Hrs-Full-Time employed'!L15</f>
        <v>4435.5208681374324</v>
      </c>
      <c r="M15" s="111">
        <f t="shared" si="0"/>
        <v>652872.43313821743</v>
      </c>
      <c r="N15" s="105">
        <f t="shared" si="0"/>
        <v>358746.9823912704</v>
      </c>
      <c r="O15" s="179">
        <f t="shared" si="1"/>
        <v>1011619.4155294879</v>
      </c>
    </row>
    <row r="16" spans="1:15" ht="16.5" customHeight="1" x14ac:dyDescent="0.2">
      <c r="A16" s="2" t="s">
        <v>37</v>
      </c>
      <c r="B16" s="72" t="s">
        <v>14</v>
      </c>
      <c r="C16" s="66"/>
      <c r="D16" s="66"/>
      <c r="E16" s="67"/>
      <c r="F16" s="67"/>
      <c r="G16" s="68">
        <f>'Work 1-19 Hrs-Unemployed'!G16+'Work 20-39 Hrs-Underemployed'!G16+'Work 40 Hrs-Full-Time employed'!G16</f>
        <v>63716.627377033874</v>
      </c>
      <c r="H16" s="68">
        <f>'Work 1-19 Hrs-Unemployed'!H16+'Work 20-39 Hrs-Underemployed'!H16+'Work 40 Hrs-Full-Time employed'!H16</f>
        <v>2613.6226068866449</v>
      </c>
      <c r="I16" s="69"/>
      <c r="J16" s="69"/>
      <c r="K16" s="70">
        <f>'Work 1-19 Hrs-Unemployed'!K16+'Work 20-39 Hrs-Underemployed'!K16+'Work 40 Hrs-Full-Time employed'!K16</f>
        <v>3184.9505275717661</v>
      </c>
      <c r="L16" s="71">
        <f>'Work 1-19 Hrs-Unemployed'!L16+'Work 20-39 Hrs-Underemployed'!L16+'Work 40 Hrs-Full-Time employed'!L16</f>
        <v>0</v>
      </c>
      <c r="M16" s="111">
        <f t="shared" si="0"/>
        <v>66901.577904605641</v>
      </c>
      <c r="N16" s="105">
        <f t="shared" si="0"/>
        <v>2613.6226068866449</v>
      </c>
      <c r="O16" s="179">
        <f t="shared" si="1"/>
        <v>69515.200511492279</v>
      </c>
    </row>
    <row r="17" spans="1:15" ht="16.5" customHeight="1" x14ac:dyDescent="0.2">
      <c r="A17" s="2" t="s">
        <v>38</v>
      </c>
      <c r="B17" s="72" t="s">
        <v>15</v>
      </c>
      <c r="C17" s="66">
        <f>'Work 1-19 Hrs-Unemployed'!C17+'Work 20-39 Hrs-Underemployed'!C17+'Work 40 Hrs-Full-Time employed'!C17</f>
        <v>2307670.2075460553</v>
      </c>
      <c r="D17" s="66">
        <f>'Work 1-19 Hrs-Unemployed'!D17+'Work 20-39 Hrs-Underemployed'!D17+'Work 40 Hrs-Full-Time employed'!D17</f>
        <v>1275998.240230704</v>
      </c>
      <c r="E17" s="67"/>
      <c r="F17" s="67"/>
      <c r="G17" s="68">
        <f>'Work 1-19 Hrs-Unemployed'!G17+'Work 20-39 Hrs-Underemployed'!G17+'Work 40 Hrs-Full-Time employed'!G17</f>
        <v>681517.41446624685</v>
      </c>
      <c r="H17" s="68">
        <f>'Work 1-19 Hrs-Unemployed'!H17+'Work 20-39 Hrs-Underemployed'!H17+'Work 40 Hrs-Full-Time employed'!H17</f>
        <v>426938.31118506088</v>
      </c>
      <c r="I17" s="69">
        <f>'Work 1-19 Hrs-Unemployed'!I17+'Work 20-39 Hrs-Underemployed'!I17+'Work 40 Hrs-Full-Time employed'!I17</f>
        <v>70172.416663338779</v>
      </c>
      <c r="J17" s="69">
        <f>'Work 1-19 Hrs-Unemployed'!J17+'Work 20-39 Hrs-Underemployed'!J17+'Work 40 Hrs-Full-Time employed'!J17</f>
        <v>49146.04523266606</v>
      </c>
      <c r="K17" s="70">
        <f>'Work 1-19 Hrs-Unemployed'!K17+'Work 20-39 Hrs-Underemployed'!K17+'Work 40 Hrs-Full-Time employed'!K17</f>
        <v>61463.30956349241</v>
      </c>
      <c r="L17" s="71">
        <f>'Work 1-19 Hrs-Unemployed'!L17+'Work 20-39 Hrs-Underemployed'!L17+'Work 40 Hrs-Full-Time employed'!L17</f>
        <v>65594.677052531915</v>
      </c>
      <c r="M17" s="111">
        <f t="shared" si="0"/>
        <v>3120823.3482391336</v>
      </c>
      <c r="N17" s="105">
        <f t="shared" si="0"/>
        <v>1817677.2737009625</v>
      </c>
      <c r="O17" s="179">
        <f t="shared" si="1"/>
        <v>4938500.6219400959</v>
      </c>
    </row>
    <row r="18" spans="1:15" ht="16.5" customHeight="1" x14ac:dyDescent="0.2">
      <c r="A18" s="2" t="s">
        <v>39</v>
      </c>
      <c r="B18" s="72" t="s">
        <v>16</v>
      </c>
      <c r="C18" s="66">
        <f>'Work 1-19 Hrs-Unemployed'!C18+'Work 20-39 Hrs-Underemployed'!C18+'Work 40 Hrs-Full-Time employed'!C18</f>
        <v>260410.4147659344</v>
      </c>
      <c r="D18" s="66">
        <f>'Work 1-19 Hrs-Unemployed'!D18+'Work 20-39 Hrs-Underemployed'!D18+'Work 40 Hrs-Full-Time employed'!D18</f>
        <v>46313.527589767444</v>
      </c>
      <c r="E18" s="67"/>
      <c r="F18" s="67"/>
      <c r="G18" s="68">
        <f>'Work 1-19 Hrs-Unemployed'!G18+'Work 20-39 Hrs-Underemployed'!G18+'Work 40 Hrs-Full-Time employed'!G18</f>
        <v>105122.52538776836</v>
      </c>
      <c r="H18" s="68">
        <f>'Work 1-19 Hrs-Unemployed'!H18+'Work 20-39 Hrs-Underemployed'!H18+'Work 40 Hrs-Full-Time employed'!H18</f>
        <v>34568.442082684371</v>
      </c>
      <c r="I18" s="69">
        <f>'Work 1-19 Hrs-Unemployed'!I18+'Work 20-39 Hrs-Underemployed'!I18+'Work 40 Hrs-Full-Time employed'!I18</f>
        <v>5522.5442531996459</v>
      </c>
      <c r="J18" s="69">
        <f>'Work 1-19 Hrs-Unemployed'!J18+'Work 20-39 Hrs-Underemployed'!J18+'Work 40 Hrs-Full-Time employed'!J18</f>
        <v>0</v>
      </c>
      <c r="K18" s="70">
        <f>'Work 1-19 Hrs-Unemployed'!K18+'Work 20-39 Hrs-Underemployed'!K18+'Work 40 Hrs-Full-Time employed'!K18</f>
        <v>9601.3110103425606</v>
      </c>
      <c r="L18" s="71">
        <f>'Work 1-19 Hrs-Unemployed'!L18+'Work 20-39 Hrs-Underemployed'!L18+'Work 40 Hrs-Full-Time employed'!L18</f>
        <v>5093.4701638238957</v>
      </c>
      <c r="M18" s="111">
        <f t="shared" si="0"/>
        <v>380656.79541724495</v>
      </c>
      <c r="N18" s="105">
        <f t="shared" si="0"/>
        <v>85975.439836275706</v>
      </c>
      <c r="O18" s="179">
        <f t="shared" si="1"/>
        <v>466632.23525352066</v>
      </c>
    </row>
    <row r="19" spans="1:15" ht="16.5" customHeight="1" x14ac:dyDescent="0.2">
      <c r="A19" s="2" t="s">
        <v>40</v>
      </c>
      <c r="B19" s="72" t="s">
        <v>17</v>
      </c>
      <c r="C19" s="66">
        <f>'Work 1-19 Hrs-Unemployed'!C19+'Work 20-39 Hrs-Underemployed'!C19+'Work 40 Hrs-Full-Time employed'!C19</f>
        <v>1033667.3766529604</v>
      </c>
      <c r="D19" s="66">
        <f>'Work 1-19 Hrs-Unemployed'!D19+'Work 20-39 Hrs-Underemployed'!D19+'Work 40 Hrs-Full-Time employed'!D19</f>
        <v>1131307.4630952417</v>
      </c>
      <c r="E19" s="67"/>
      <c r="F19" s="67"/>
      <c r="G19" s="68">
        <f>'Work 1-19 Hrs-Unemployed'!G19+'Work 20-39 Hrs-Underemployed'!G19+'Work 40 Hrs-Full-Time employed'!G19</f>
        <v>254672.79228379944</v>
      </c>
      <c r="H19" s="68">
        <f>'Work 1-19 Hrs-Unemployed'!H19+'Work 20-39 Hrs-Underemployed'!H19+'Work 40 Hrs-Full-Time employed'!H19</f>
        <v>181767.41889150738</v>
      </c>
      <c r="I19" s="69">
        <f>'Work 1-19 Hrs-Unemployed'!I19+'Work 20-39 Hrs-Underemployed'!I19+'Work 40 Hrs-Full-Time employed'!I19</f>
        <v>9064.5811852727966</v>
      </c>
      <c r="J19" s="69">
        <f>'Work 1-19 Hrs-Unemployed'!J19+'Work 20-39 Hrs-Underemployed'!J19+'Work 40 Hrs-Full-Time employed'!J19</f>
        <v>5221.7020619584964</v>
      </c>
      <c r="K19" s="70">
        <f>'Work 1-19 Hrs-Unemployed'!K19+'Work 20-39 Hrs-Underemployed'!K19+'Work 40 Hrs-Full-Time employed'!K19</f>
        <v>44731.638802672118</v>
      </c>
      <c r="L19" s="71">
        <f>'Work 1-19 Hrs-Unemployed'!L19+'Work 20-39 Hrs-Underemployed'!L19+'Work 40 Hrs-Full-Time employed'!L19</f>
        <v>24824.160168008857</v>
      </c>
      <c r="M19" s="111">
        <f t="shared" si="0"/>
        <v>1342136.3889247049</v>
      </c>
      <c r="N19" s="105">
        <f t="shared" si="0"/>
        <v>1343120.7442167166</v>
      </c>
      <c r="O19" s="179">
        <f t="shared" si="1"/>
        <v>2685257.1331414217</v>
      </c>
    </row>
    <row r="20" spans="1:15" ht="16.5" customHeight="1" x14ac:dyDescent="0.2">
      <c r="A20" s="2" t="s">
        <v>41</v>
      </c>
      <c r="B20" s="72" t="s">
        <v>18</v>
      </c>
      <c r="C20" s="66">
        <f>'Work 1-19 Hrs-Unemployed'!C20+'Work 20-39 Hrs-Underemployed'!C20+'Work 40 Hrs-Full-Time employed'!C20</f>
        <v>662439.52257385629</v>
      </c>
      <c r="D20" s="66">
        <f>'Work 1-19 Hrs-Unemployed'!D20+'Work 20-39 Hrs-Underemployed'!D20+'Work 40 Hrs-Full-Time employed'!D20</f>
        <v>1082068.6766177956</v>
      </c>
      <c r="E20" s="67"/>
      <c r="F20" s="67"/>
      <c r="G20" s="68">
        <f>'Work 1-19 Hrs-Unemployed'!G20+'Work 20-39 Hrs-Underemployed'!G20+'Work 40 Hrs-Full-Time employed'!G20</f>
        <v>143779.26059140978</v>
      </c>
      <c r="H20" s="68">
        <f>'Work 1-19 Hrs-Unemployed'!H20+'Work 20-39 Hrs-Underemployed'!H20+'Work 40 Hrs-Full-Time employed'!H20</f>
        <v>77678.875087162625</v>
      </c>
      <c r="I20" s="69">
        <f>'Work 1-19 Hrs-Unemployed'!I20+'Work 20-39 Hrs-Underemployed'!I20+'Work 40 Hrs-Full-Time employed'!I20</f>
        <v>9751.7483283481924</v>
      </c>
      <c r="J20" s="69">
        <f>'Work 1-19 Hrs-Unemployed'!J20+'Work 20-39 Hrs-Underemployed'!J20+'Work 40 Hrs-Full-Time employed'!J20</f>
        <v>7150.4073591442348</v>
      </c>
      <c r="K20" s="70">
        <f>'Work 1-19 Hrs-Unemployed'!K20+'Work 20-39 Hrs-Underemployed'!K20+'Work 40 Hrs-Full-Time employed'!K20</f>
        <v>17332.343284447725</v>
      </c>
      <c r="L20" s="71">
        <f>'Work 1-19 Hrs-Unemployed'!L20+'Work 20-39 Hrs-Underemployed'!L20+'Work 40 Hrs-Full-Time employed'!L20</f>
        <v>143906.9581420343</v>
      </c>
      <c r="M20" s="111">
        <f t="shared" si="0"/>
        <v>833302.87477806187</v>
      </c>
      <c r="N20" s="105">
        <f t="shared" si="0"/>
        <v>1310804.9172061367</v>
      </c>
      <c r="O20" s="179">
        <f t="shared" si="1"/>
        <v>2144107.7919841986</v>
      </c>
    </row>
    <row r="21" spans="1:15" ht="16.5" customHeight="1" x14ac:dyDescent="0.2">
      <c r="A21" s="6" t="s">
        <v>42</v>
      </c>
      <c r="B21" s="73" t="s">
        <v>19</v>
      </c>
      <c r="C21" s="66">
        <f>'Work 1-19 Hrs-Unemployed'!C21+'Work 20-39 Hrs-Underemployed'!C21+'Work 40 Hrs-Full-Time employed'!C21</f>
        <v>2229483.714692431</v>
      </c>
      <c r="D21" s="66">
        <f>'Work 1-19 Hrs-Unemployed'!D21+'Work 20-39 Hrs-Underemployed'!D21+'Work 40 Hrs-Full-Time employed'!D21</f>
        <v>1313015.4561889225</v>
      </c>
      <c r="E21" s="67"/>
      <c r="F21" s="67"/>
      <c r="G21" s="68">
        <f>'Work 1-19 Hrs-Unemployed'!G21+'Work 20-39 Hrs-Underemployed'!G21+'Work 40 Hrs-Full-Time employed'!G21</f>
        <v>946792.1514469235</v>
      </c>
      <c r="H21" s="68">
        <f>'Work 1-19 Hrs-Unemployed'!H21+'Work 20-39 Hrs-Underemployed'!H21+'Work 40 Hrs-Full-Time employed'!H21</f>
        <v>932393.88964140427</v>
      </c>
      <c r="I21" s="69">
        <f>'Work 1-19 Hrs-Unemployed'!I21+'Work 20-39 Hrs-Underemployed'!I21+'Work 40 Hrs-Full-Time employed'!I21</f>
        <v>42397.42818760642</v>
      </c>
      <c r="J21" s="69">
        <f>'Work 1-19 Hrs-Unemployed'!J21+'Work 20-39 Hrs-Underemployed'!J21+'Work 40 Hrs-Full-Time employed'!J21</f>
        <v>40983.196281203651</v>
      </c>
      <c r="K21" s="70">
        <f>'Work 1-19 Hrs-Unemployed'!K21+'Work 20-39 Hrs-Underemployed'!K21+'Work 40 Hrs-Full-Time employed'!K21</f>
        <v>245319.41807024862</v>
      </c>
      <c r="L21" s="71">
        <f>'Work 1-19 Hrs-Unemployed'!L21+'Work 20-39 Hrs-Underemployed'!L21+'Work 40 Hrs-Full-Time employed'!L21</f>
        <v>371047.83579894493</v>
      </c>
      <c r="M21" s="111">
        <f t="shared" si="0"/>
        <v>3463992.7123972098</v>
      </c>
      <c r="N21" s="105">
        <f t="shared" si="0"/>
        <v>2657440.3779104752</v>
      </c>
      <c r="O21" s="179">
        <f t="shared" si="1"/>
        <v>6121433.0903076846</v>
      </c>
    </row>
    <row r="22" spans="1:15" ht="20.25" customHeight="1" thickBot="1" x14ac:dyDescent="0.25">
      <c r="A22" s="3"/>
      <c r="B22" s="4" t="s">
        <v>43</v>
      </c>
      <c r="C22" s="74">
        <f>SUM(C4:C21)</f>
        <v>12472269.422606653</v>
      </c>
      <c r="D22" s="74">
        <f>SUM(D4:D21)</f>
        <v>7242766.6976378877</v>
      </c>
      <c r="E22" s="75">
        <f>SUM(E4:E21)</f>
        <v>22272458.786352605</v>
      </c>
      <c r="F22" s="75">
        <f>SUM(F4:F21)</f>
        <v>7384836.0734845977</v>
      </c>
      <c r="G22" s="76">
        <f>SUM(G4:G21)</f>
        <v>11225095.256057899</v>
      </c>
      <c r="H22" s="76">
        <f>SUM(H4:H21)</f>
        <v>10432167.336406717</v>
      </c>
      <c r="I22" s="77">
        <f>SUM(I4:I21)</f>
        <v>603005.82276760228</v>
      </c>
      <c r="J22" s="77">
        <f>SUM(J4:J21)</f>
        <v>259974.10237094731</v>
      </c>
      <c r="K22" s="78">
        <f>SUM(K4:K21)</f>
        <v>2716638.5461053569</v>
      </c>
      <c r="L22" s="79">
        <f>SUM(L4:L21)</f>
        <v>2942216.574011391</v>
      </c>
      <c r="M22" s="112">
        <f>SUM(M4:M21)</f>
        <v>49289467.833890125</v>
      </c>
      <c r="N22" s="113">
        <f>SUM(N4:N21)</f>
        <v>28261960.783911545</v>
      </c>
      <c r="O22" s="179">
        <f t="shared" si="1"/>
        <v>77551428.617801666</v>
      </c>
    </row>
    <row r="23" spans="1:15" ht="16.5" customHeight="1" x14ac:dyDescent="0.2">
      <c r="N23" s="14"/>
    </row>
    <row r="24" spans="1:15" ht="16.5" customHeight="1" thickBot="1" x14ac:dyDescent="0.25">
      <c r="A24" s="80" t="s">
        <v>50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115"/>
      <c r="N24" s="115"/>
    </row>
    <row r="25" spans="1:15" ht="16.5" customHeight="1" thickBot="1" x14ac:dyDescent="0.25">
      <c r="A25" s="23"/>
      <c r="B25" s="47" t="s">
        <v>44</v>
      </c>
      <c r="C25" s="48" t="s">
        <v>22</v>
      </c>
      <c r="D25" s="49"/>
      <c r="E25" s="50" t="s">
        <v>23</v>
      </c>
      <c r="F25" s="51"/>
      <c r="G25" s="52" t="s">
        <v>24</v>
      </c>
      <c r="H25" s="53"/>
      <c r="I25" s="54" t="s">
        <v>20</v>
      </c>
      <c r="J25" s="55"/>
      <c r="K25" s="56" t="s">
        <v>21</v>
      </c>
      <c r="L25" s="57"/>
      <c r="M25" s="120" t="s">
        <v>43</v>
      </c>
      <c r="N25" s="121"/>
    </row>
    <row r="26" spans="1:15" ht="16.5" customHeight="1" thickBot="1" x14ac:dyDescent="0.25">
      <c r="A26" s="24"/>
      <c r="B26" s="58"/>
      <c r="C26" s="35" t="s">
        <v>47</v>
      </c>
      <c r="D26" s="37"/>
      <c r="E26" s="35" t="s">
        <v>47</v>
      </c>
      <c r="F26" s="37"/>
      <c r="G26" s="35" t="s">
        <v>47</v>
      </c>
      <c r="H26" s="37"/>
      <c r="I26" s="35" t="s">
        <v>47</v>
      </c>
      <c r="J26" s="37"/>
      <c r="K26" s="35" t="s">
        <v>47</v>
      </c>
      <c r="L26" s="36"/>
      <c r="M26" s="122" t="s">
        <v>47</v>
      </c>
      <c r="N26" s="123"/>
    </row>
    <row r="27" spans="1:15" ht="16.5" customHeight="1" x14ac:dyDescent="0.2">
      <c r="A27" s="5" t="s">
        <v>25</v>
      </c>
      <c r="B27" s="65" t="s">
        <v>2</v>
      </c>
      <c r="C27" s="40">
        <v>1770971.1343499012</v>
      </c>
      <c r="D27" s="127"/>
      <c r="E27" s="39">
        <v>22272458.786352605</v>
      </c>
      <c r="F27" s="39"/>
      <c r="G27" s="39">
        <v>874104.02964011813</v>
      </c>
      <c r="H27" s="39"/>
      <c r="I27" s="39">
        <v>171857.13459429867</v>
      </c>
      <c r="J27" s="39"/>
      <c r="K27" s="39">
        <v>2036095.0900251814</v>
      </c>
      <c r="L27" s="39"/>
      <c r="M27" s="118">
        <v>27125486.174962107</v>
      </c>
      <c r="N27" s="119"/>
    </row>
    <row r="28" spans="1:15" ht="16.5" customHeight="1" x14ac:dyDescent="0.2">
      <c r="A28" s="2" t="s">
        <v>26</v>
      </c>
      <c r="B28" s="72" t="s">
        <v>3</v>
      </c>
      <c r="C28" s="40">
        <v>24549.621253253405</v>
      </c>
      <c r="D28" s="127"/>
      <c r="E28" s="39">
        <v>0</v>
      </c>
      <c r="F28" s="39"/>
      <c r="G28" s="39">
        <v>87660.722174281371</v>
      </c>
      <c r="H28" s="39"/>
      <c r="I28" s="39">
        <v>4436.7895999463462</v>
      </c>
      <c r="J28" s="39"/>
      <c r="K28" s="39">
        <v>1158.009365432275</v>
      </c>
      <c r="L28" s="39"/>
      <c r="M28" s="118">
        <v>117805.14239291339</v>
      </c>
      <c r="N28" s="119"/>
    </row>
    <row r="29" spans="1:15" ht="16.5" customHeight="1" x14ac:dyDescent="0.2">
      <c r="A29" s="2" t="s">
        <v>27</v>
      </c>
      <c r="B29" s="72" t="s">
        <v>4</v>
      </c>
      <c r="C29" s="40">
        <v>722310.71078582213</v>
      </c>
      <c r="D29" s="127"/>
      <c r="E29" s="39">
        <v>0</v>
      </c>
      <c r="F29" s="39"/>
      <c r="G29" s="39">
        <v>2257391.9593687579</v>
      </c>
      <c r="H29" s="39"/>
      <c r="I29" s="39">
        <v>135937.19158478896</v>
      </c>
      <c r="J29" s="39"/>
      <c r="K29" s="39">
        <v>133742.67644293682</v>
      </c>
      <c r="L29" s="39"/>
      <c r="M29" s="118">
        <v>3249382.5381823061</v>
      </c>
      <c r="N29" s="119"/>
    </row>
    <row r="30" spans="1:15" ht="16.5" customHeight="1" x14ac:dyDescent="0.2">
      <c r="A30" s="2" t="s">
        <v>28</v>
      </c>
      <c r="B30" s="72" t="s">
        <v>5</v>
      </c>
      <c r="C30" s="40">
        <v>0</v>
      </c>
      <c r="D30" s="127"/>
      <c r="E30" s="39">
        <v>0</v>
      </c>
      <c r="F30" s="39"/>
      <c r="G30" s="39">
        <v>8228.1533273165114</v>
      </c>
      <c r="H30" s="39"/>
      <c r="I30" s="39">
        <v>0</v>
      </c>
      <c r="J30" s="39"/>
      <c r="K30" s="39">
        <v>2263.4221327084961</v>
      </c>
      <c r="L30" s="39"/>
      <c r="M30" s="118">
        <v>10491.575460025007</v>
      </c>
      <c r="N30" s="119"/>
    </row>
    <row r="31" spans="1:15" ht="16.5" customHeight="1" x14ac:dyDescent="0.2">
      <c r="A31" s="2" t="s">
        <v>29</v>
      </c>
      <c r="B31" s="72" t="s">
        <v>6</v>
      </c>
      <c r="C31" s="40">
        <v>39726.469919448762</v>
      </c>
      <c r="D31" s="127"/>
      <c r="E31" s="39">
        <v>0</v>
      </c>
      <c r="F31" s="39"/>
      <c r="G31" s="39">
        <v>30725.14979842669</v>
      </c>
      <c r="H31" s="39"/>
      <c r="I31" s="39">
        <v>223.45650729023296</v>
      </c>
      <c r="J31" s="39"/>
      <c r="K31" s="39">
        <v>0</v>
      </c>
      <c r="L31" s="39"/>
      <c r="M31" s="118">
        <v>70675.076225165685</v>
      </c>
      <c r="N31" s="119"/>
    </row>
    <row r="32" spans="1:15" ht="16.5" customHeight="1" x14ac:dyDescent="0.2">
      <c r="A32" s="2" t="s">
        <v>30</v>
      </c>
      <c r="B32" s="72" t="s">
        <v>7</v>
      </c>
      <c r="C32" s="40">
        <v>769127.24224694853</v>
      </c>
      <c r="D32" s="127"/>
      <c r="E32" s="39">
        <v>0</v>
      </c>
      <c r="F32" s="39"/>
      <c r="G32" s="39">
        <v>866409.574077531</v>
      </c>
      <c r="H32" s="39"/>
      <c r="I32" s="39">
        <v>46251.983245721502</v>
      </c>
      <c r="J32" s="39"/>
      <c r="K32" s="39">
        <v>22495.245822217665</v>
      </c>
      <c r="L32" s="39"/>
      <c r="M32" s="118">
        <v>1704284.0453924187</v>
      </c>
      <c r="N32" s="119"/>
    </row>
    <row r="33" spans="1:14" ht="16.5" customHeight="1" x14ac:dyDescent="0.2">
      <c r="A33" s="2" t="s">
        <v>31</v>
      </c>
      <c r="B33" s="72" t="s">
        <v>8</v>
      </c>
      <c r="C33" s="40">
        <v>570214.96382033196</v>
      </c>
      <c r="D33" s="127"/>
      <c r="E33" s="39">
        <v>0</v>
      </c>
      <c r="F33" s="39"/>
      <c r="G33" s="39">
        <v>3065789.9922462022</v>
      </c>
      <c r="H33" s="39"/>
      <c r="I33" s="39">
        <v>79408.853879952439</v>
      </c>
      <c r="J33" s="39"/>
      <c r="K33" s="39">
        <v>91898.981436988775</v>
      </c>
      <c r="L33" s="39"/>
      <c r="M33" s="118">
        <v>3807312.7913834751</v>
      </c>
      <c r="N33" s="119"/>
    </row>
    <row r="34" spans="1:14" ht="16.5" customHeight="1" x14ac:dyDescent="0.2">
      <c r="A34" s="2" t="s">
        <v>32</v>
      </c>
      <c r="B34" s="72" t="s">
        <v>9</v>
      </c>
      <c r="C34" s="40">
        <v>5113.2758861315106</v>
      </c>
      <c r="D34" s="127"/>
      <c r="E34" s="39">
        <v>0</v>
      </c>
      <c r="F34" s="39"/>
      <c r="G34" s="39">
        <v>94524.495981864136</v>
      </c>
      <c r="H34" s="39"/>
      <c r="I34" s="39">
        <v>4285.2597347455867</v>
      </c>
      <c r="J34" s="39"/>
      <c r="K34" s="39">
        <v>13071.607845622948</v>
      </c>
      <c r="L34" s="39"/>
      <c r="M34" s="118">
        <v>116994.63944836418</v>
      </c>
      <c r="N34" s="119"/>
    </row>
    <row r="35" spans="1:14" ht="16.5" customHeight="1" x14ac:dyDescent="0.2">
      <c r="A35" s="2" t="s">
        <v>33</v>
      </c>
      <c r="B35" s="72" t="s">
        <v>10</v>
      </c>
      <c r="C35" s="40">
        <v>876302.67262236087</v>
      </c>
      <c r="D35" s="127"/>
      <c r="E35" s="39">
        <v>0</v>
      </c>
      <c r="F35" s="39"/>
      <c r="G35" s="39">
        <v>1552087.3236709065</v>
      </c>
      <c r="H35" s="39"/>
      <c r="I35" s="39">
        <v>14371.921301937644</v>
      </c>
      <c r="J35" s="39"/>
      <c r="K35" s="39">
        <v>20833.460946506624</v>
      </c>
      <c r="L35" s="39"/>
      <c r="M35" s="118">
        <v>2463595.3785417117</v>
      </c>
      <c r="N35" s="119"/>
    </row>
    <row r="36" spans="1:14" ht="16.5" customHeight="1" x14ac:dyDescent="0.2">
      <c r="A36" s="2" t="s">
        <v>34</v>
      </c>
      <c r="B36" s="72" t="s">
        <v>11</v>
      </c>
      <c r="C36" s="40">
        <v>227649.77155685844</v>
      </c>
      <c r="D36" s="127"/>
      <c r="E36" s="39">
        <v>0</v>
      </c>
      <c r="F36" s="39"/>
      <c r="G36" s="39">
        <v>97679.708409387487</v>
      </c>
      <c r="H36" s="39"/>
      <c r="I36" s="39">
        <v>4388.0154117213533</v>
      </c>
      <c r="J36" s="39"/>
      <c r="K36" s="39">
        <v>2524.973658235886</v>
      </c>
      <c r="L36" s="39"/>
      <c r="M36" s="118">
        <v>332242.46903620317</v>
      </c>
      <c r="N36" s="119"/>
    </row>
    <row r="37" spans="1:14" ht="16.5" customHeight="1" x14ac:dyDescent="0.2">
      <c r="A37" s="2" t="s">
        <v>35</v>
      </c>
      <c r="B37" s="72" t="s">
        <v>12</v>
      </c>
      <c r="C37" s="40">
        <v>383746.80956415541</v>
      </c>
      <c r="D37" s="127"/>
      <c r="E37" s="39">
        <v>0</v>
      </c>
      <c r="F37" s="39"/>
      <c r="G37" s="39">
        <v>42662.781492147114</v>
      </c>
      <c r="H37" s="39"/>
      <c r="I37" s="39">
        <v>4102.2810099496764</v>
      </c>
      <c r="J37" s="39"/>
      <c r="K37" s="39">
        <v>0</v>
      </c>
      <c r="L37" s="39"/>
      <c r="M37" s="118">
        <v>430511.87206625222</v>
      </c>
      <c r="N37" s="119"/>
    </row>
    <row r="38" spans="1:14" ht="16.5" customHeight="1" x14ac:dyDescent="0.2">
      <c r="A38" s="2" t="s">
        <v>36</v>
      </c>
      <c r="B38" s="72" t="s">
        <v>13</v>
      </c>
      <c r="C38" s="40">
        <v>588885.51437020325</v>
      </c>
      <c r="D38" s="127"/>
      <c r="E38" s="39">
        <v>0</v>
      </c>
      <c r="F38" s="39"/>
      <c r="G38" s="39">
        <v>52230.594317779745</v>
      </c>
      <c r="H38" s="39"/>
      <c r="I38" s="39">
        <v>834.21727948411103</v>
      </c>
      <c r="J38" s="39"/>
      <c r="K38" s="39">
        <v>10922.107170750322</v>
      </c>
      <c r="L38" s="39"/>
      <c r="M38" s="118">
        <v>652872.43313821743</v>
      </c>
      <c r="N38" s="119"/>
    </row>
    <row r="39" spans="1:14" ht="16.5" customHeight="1" x14ac:dyDescent="0.2">
      <c r="A39" s="2" t="s">
        <v>37</v>
      </c>
      <c r="B39" s="72" t="s">
        <v>14</v>
      </c>
      <c r="C39" s="40">
        <v>0</v>
      </c>
      <c r="D39" s="127"/>
      <c r="E39" s="39">
        <v>0</v>
      </c>
      <c r="F39" s="39"/>
      <c r="G39" s="39">
        <v>63716.627377033874</v>
      </c>
      <c r="H39" s="39"/>
      <c r="I39" s="39">
        <v>0</v>
      </c>
      <c r="J39" s="39"/>
      <c r="K39" s="39">
        <v>3184.9505275717661</v>
      </c>
      <c r="L39" s="39"/>
      <c r="M39" s="118">
        <v>66901.577904605641</v>
      </c>
      <c r="N39" s="119"/>
    </row>
    <row r="40" spans="1:14" ht="16.5" customHeight="1" x14ac:dyDescent="0.2">
      <c r="A40" s="2" t="s">
        <v>38</v>
      </c>
      <c r="B40" s="72" t="s">
        <v>15</v>
      </c>
      <c r="C40" s="40">
        <v>2307670.2075460553</v>
      </c>
      <c r="D40" s="127"/>
      <c r="E40" s="39">
        <v>0</v>
      </c>
      <c r="F40" s="39"/>
      <c r="G40" s="39">
        <v>681517.41446624685</v>
      </c>
      <c r="H40" s="39"/>
      <c r="I40" s="39">
        <v>70172.416663338779</v>
      </c>
      <c r="J40" s="39"/>
      <c r="K40" s="39">
        <v>61463.30956349241</v>
      </c>
      <c r="L40" s="39"/>
      <c r="M40" s="118">
        <v>3120823.3482391336</v>
      </c>
      <c r="N40" s="119"/>
    </row>
    <row r="41" spans="1:14" ht="16.5" customHeight="1" x14ac:dyDescent="0.2">
      <c r="A41" s="2" t="s">
        <v>39</v>
      </c>
      <c r="B41" s="72" t="s">
        <v>16</v>
      </c>
      <c r="C41" s="40">
        <v>260410.4147659344</v>
      </c>
      <c r="D41" s="127"/>
      <c r="E41" s="39">
        <v>0</v>
      </c>
      <c r="F41" s="39"/>
      <c r="G41" s="39">
        <v>105122.52538776836</v>
      </c>
      <c r="H41" s="39"/>
      <c r="I41" s="39">
        <v>5522.5442531996459</v>
      </c>
      <c r="J41" s="39"/>
      <c r="K41" s="39">
        <v>9601.3110103425606</v>
      </c>
      <c r="L41" s="39"/>
      <c r="M41" s="118">
        <v>380656.79541724495</v>
      </c>
      <c r="N41" s="119"/>
    </row>
    <row r="42" spans="1:14" ht="16.5" customHeight="1" x14ac:dyDescent="0.2">
      <c r="A42" s="2" t="s">
        <v>40</v>
      </c>
      <c r="B42" s="72" t="s">
        <v>17</v>
      </c>
      <c r="C42" s="40">
        <v>1033667.3766529604</v>
      </c>
      <c r="D42" s="127"/>
      <c r="E42" s="39">
        <v>0</v>
      </c>
      <c r="F42" s="39"/>
      <c r="G42" s="39">
        <v>254672.79228379944</v>
      </c>
      <c r="H42" s="39"/>
      <c r="I42" s="39">
        <v>9064.5811852727966</v>
      </c>
      <c r="J42" s="39"/>
      <c r="K42" s="39">
        <v>44731.638802672118</v>
      </c>
      <c r="L42" s="39"/>
      <c r="M42" s="118">
        <v>1342136.3889247049</v>
      </c>
      <c r="N42" s="119"/>
    </row>
    <row r="43" spans="1:14" ht="16.5" customHeight="1" x14ac:dyDescent="0.2">
      <c r="A43" s="2" t="s">
        <v>41</v>
      </c>
      <c r="B43" s="72" t="s">
        <v>18</v>
      </c>
      <c r="C43" s="40">
        <v>662439.52257385629</v>
      </c>
      <c r="D43" s="127"/>
      <c r="E43" s="39">
        <v>0</v>
      </c>
      <c r="F43" s="39"/>
      <c r="G43" s="39">
        <v>143779.26059140978</v>
      </c>
      <c r="H43" s="39"/>
      <c r="I43" s="39">
        <v>9751.7483283481924</v>
      </c>
      <c r="J43" s="39"/>
      <c r="K43" s="39">
        <v>17332.343284447725</v>
      </c>
      <c r="L43" s="39"/>
      <c r="M43" s="118">
        <v>833302.87477806187</v>
      </c>
      <c r="N43" s="119"/>
    </row>
    <row r="44" spans="1:14" ht="16.5" customHeight="1" x14ac:dyDescent="0.2">
      <c r="A44" s="6" t="s">
        <v>42</v>
      </c>
      <c r="B44" s="73" t="s">
        <v>19</v>
      </c>
      <c r="C44" s="128">
        <v>2229483.714692431</v>
      </c>
      <c r="D44" s="129"/>
      <c r="E44" s="39">
        <v>0</v>
      </c>
      <c r="F44" s="39"/>
      <c r="G44" s="39">
        <v>946792.1514469235</v>
      </c>
      <c r="H44" s="39"/>
      <c r="I44" s="39">
        <v>42397.42818760642</v>
      </c>
      <c r="J44" s="39"/>
      <c r="K44" s="39">
        <v>245319.41807024862</v>
      </c>
      <c r="L44" s="39"/>
      <c r="M44" s="118">
        <v>3463992.7123972098</v>
      </c>
      <c r="N44" s="119"/>
    </row>
    <row r="45" spans="1:14" ht="16.5" customHeight="1" thickBot="1" x14ac:dyDescent="0.25">
      <c r="A45" s="3"/>
      <c r="B45" s="4" t="s">
        <v>43</v>
      </c>
      <c r="C45" s="82">
        <v>12472269.422606653</v>
      </c>
      <c r="D45" s="84"/>
      <c r="E45" s="82">
        <v>22272458.786352605</v>
      </c>
      <c r="F45" s="83"/>
      <c r="G45" s="82">
        <v>11225095.256057899</v>
      </c>
      <c r="H45" s="83"/>
      <c r="I45" s="82">
        <v>603005.82276760228</v>
      </c>
      <c r="J45" s="83"/>
      <c r="K45" s="82">
        <v>2716638.5461053569</v>
      </c>
      <c r="L45" s="83"/>
      <c r="M45" s="116">
        <v>49289467.833890125</v>
      </c>
      <c r="N45" s="117"/>
    </row>
    <row r="47" spans="1:14" ht="16.5" customHeight="1" thickBot="1" x14ac:dyDescent="0.25">
      <c r="A47" s="32" t="s">
        <v>51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46"/>
      <c r="N47" s="46"/>
    </row>
    <row r="48" spans="1:14" ht="16.5" customHeight="1" thickBot="1" x14ac:dyDescent="0.25">
      <c r="A48" s="23"/>
      <c r="B48" s="47" t="s">
        <v>44</v>
      </c>
      <c r="C48" s="48" t="s">
        <v>22</v>
      </c>
      <c r="D48" s="49"/>
      <c r="E48" s="50" t="s">
        <v>23</v>
      </c>
      <c r="F48" s="51"/>
      <c r="G48" s="52" t="s">
        <v>24</v>
      </c>
      <c r="H48" s="53"/>
      <c r="I48" s="54" t="s">
        <v>20</v>
      </c>
      <c r="J48" s="55"/>
      <c r="K48" s="56" t="s">
        <v>21</v>
      </c>
      <c r="L48" s="57"/>
      <c r="M48" s="120" t="s">
        <v>43</v>
      </c>
      <c r="N48" s="121"/>
    </row>
    <row r="49" spans="1:14" ht="16.5" customHeight="1" thickBot="1" x14ac:dyDescent="0.25">
      <c r="A49" s="24"/>
      <c r="B49" s="58"/>
      <c r="C49" s="40" t="s">
        <v>1</v>
      </c>
      <c r="D49" s="39"/>
      <c r="E49" s="40" t="s">
        <v>1</v>
      </c>
      <c r="F49" s="39"/>
      <c r="G49" s="40" t="s">
        <v>1</v>
      </c>
      <c r="H49" s="39"/>
      <c r="I49" s="40" t="s">
        <v>1</v>
      </c>
      <c r="J49" s="39"/>
      <c r="K49" s="40" t="s">
        <v>1</v>
      </c>
      <c r="L49" s="39"/>
      <c r="M49" s="125" t="s">
        <v>1</v>
      </c>
      <c r="N49" s="126"/>
    </row>
    <row r="50" spans="1:14" ht="16.5" customHeight="1" x14ac:dyDescent="0.2">
      <c r="A50" s="5" t="s">
        <v>25</v>
      </c>
      <c r="B50" s="65" t="s">
        <v>2</v>
      </c>
      <c r="C50" s="40">
        <v>693298.10481564107</v>
      </c>
      <c r="D50" s="39"/>
      <c r="E50" s="40">
        <v>7384836.0734845977</v>
      </c>
      <c r="F50" s="39"/>
      <c r="G50" s="40">
        <v>303341.2732987621</v>
      </c>
      <c r="H50" s="39"/>
      <c r="I50" s="40">
        <v>45900.412734954945</v>
      </c>
      <c r="J50" s="39"/>
      <c r="K50" s="40">
        <v>1816068.2674640361</v>
      </c>
      <c r="L50" s="39"/>
      <c r="M50" s="118">
        <v>10243444.131797992</v>
      </c>
      <c r="N50" s="119"/>
    </row>
    <row r="51" spans="1:14" ht="16.5" customHeight="1" x14ac:dyDescent="0.2">
      <c r="A51" s="2" t="s">
        <v>26</v>
      </c>
      <c r="B51" s="72" t="s">
        <v>3</v>
      </c>
      <c r="C51" s="40">
        <v>362.13411067080125</v>
      </c>
      <c r="D51" s="39"/>
      <c r="E51" s="40">
        <v>0</v>
      </c>
      <c r="F51" s="39"/>
      <c r="G51" s="40">
        <v>11537.836198086363</v>
      </c>
      <c r="H51" s="39"/>
      <c r="I51" s="40">
        <v>0</v>
      </c>
      <c r="J51" s="39"/>
      <c r="K51" s="40">
        <v>0</v>
      </c>
      <c r="L51" s="39"/>
      <c r="M51" s="118">
        <v>11899.970308757163</v>
      </c>
      <c r="N51" s="119"/>
    </row>
    <row r="52" spans="1:14" ht="16.5" customHeight="1" x14ac:dyDescent="0.2">
      <c r="A52" s="2" t="s">
        <v>27</v>
      </c>
      <c r="B52" s="72" t="s">
        <v>4</v>
      </c>
      <c r="C52" s="40">
        <v>213841.33865381026</v>
      </c>
      <c r="D52" s="39"/>
      <c r="E52" s="40">
        <v>0</v>
      </c>
      <c r="F52" s="39"/>
      <c r="G52" s="40">
        <v>1680389.0887669679</v>
      </c>
      <c r="H52" s="39"/>
      <c r="I52" s="40">
        <v>44582.721143791321</v>
      </c>
      <c r="J52" s="39"/>
      <c r="K52" s="40">
        <v>222445.76289860904</v>
      </c>
      <c r="L52" s="39"/>
      <c r="M52" s="118">
        <v>2161258.9114631787</v>
      </c>
      <c r="N52" s="119"/>
    </row>
    <row r="53" spans="1:14" ht="16.5" customHeight="1" x14ac:dyDescent="0.2">
      <c r="A53" s="2" t="s">
        <v>28</v>
      </c>
      <c r="B53" s="72" t="s">
        <v>5</v>
      </c>
      <c r="C53" s="40">
        <v>0</v>
      </c>
      <c r="D53" s="39"/>
      <c r="E53" s="40">
        <v>0</v>
      </c>
      <c r="F53" s="39"/>
      <c r="G53" s="40">
        <v>0</v>
      </c>
      <c r="H53" s="39"/>
      <c r="I53" s="40">
        <v>0</v>
      </c>
      <c r="J53" s="39"/>
      <c r="K53" s="40">
        <v>0</v>
      </c>
      <c r="L53" s="39"/>
      <c r="M53" s="118">
        <v>0</v>
      </c>
      <c r="N53" s="119"/>
    </row>
    <row r="54" spans="1:14" ht="16.5" customHeight="1" x14ac:dyDescent="0.2">
      <c r="A54" s="2" t="s">
        <v>29</v>
      </c>
      <c r="B54" s="72" t="s">
        <v>6</v>
      </c>
      <c r="C54" s="40">
        <v>9388.0734645040375</v>
      </c>
      <c r="D54" s="39"/>
      <c r="E54" s="40">
        <v>0</v>
      </c>
      <c r="F54" s="39"/>
      <c r="G54" s="40">
        <v>9460.8575091958082</v>
      </c>
      <c r="H54" s="39"/>
      <c r="I54" s="40">
        <v>0</v>
      </c>
      <c r="J54" s="39"/>
      <c r="K54" s="40">
        <v>1281.7205464381195</v>
      </c>
      <c r="L54" s="39"/>
      <c r="M54" s="118">
        <v>20130.651520137966</v>
      </c>
      <c r="N54" s="119"/>
    </row>
    <row r="55" spans="1:14" ht="16.5" customHeight="1" x14ac:dyDescent="0.2">
      <c r="A55" s="2" t="s">
        <v>30</v>
      </c>
      <c r="B55" s="72" t="s">
        <v>7</v>
      </c>
      <c r="C55" s="40">
        <v>26337.988581837646</v>
      </c>
      <c r="D55" s="39"/>
      <c r="E55" s="40">
        <v>0</v>
      </c>
      <c r="F55" s="39"/>
      <c r="G55" s="40">
        <v>13051.88264441588</v>
      </c>
      <c r="H55" s="39"/>
      <c r="I55" s="40">
        <v>0</v>
      </c>
      <c r="J55" s="39"/>
      <c r="K55" s="40">
        <v>1804.953895370561</v>
      </c>
      <c r="L55" s="39"/>
      <c r="M55" s="118">
        <v>41194.82512162409</v>
      </c>
      <c r="N55" s="119"/>
    </row>
    <row r="56" spans="1:14" ht="16.5" customHeight="1" x14ac:dyDescent="0.2">
      <c r="A56" s="2" t="s">
        <v>31</v>
      </c>
      <c r="B56" s="72" t="s">
        <v>8</v>
      </c>
      <c r="C56" s="40">
        <v>878597.94119288097</v>
      </c>
      <c r="D56" s="39"/>
      <c r="E56" s="40">
        <v>0</v>
      </c>
      <c r="F56" s="39"/>
      <c r="G56" s="40">
        <v>5913170.0192974731</v>
      </c>
      <c r="H56" s="39"/>
      <c r="I56" s="40">
        <v>50965.324397052114</v>
      </c>
      <c r="J56" s="39"/>
      <c r="K56" s="40">
        <v>184985.95983323877</v>
      </c>
      <c r="L56" s="39"/>
      <c r="M56" s="118">
        <v>7027719.2447206452</v>
      </c>
      <c r="N56" s="119"/>
    </row>
    <row r="57" spans="1:14" ht="16.5" customHeight="1" x14ac:dyDescent="0.2">
      <c r="A57" s="2" t="s">
        <v>32</v>
      </c>
      <c r="B57" s="72" t="s">
        <v>9</v>
      </c>
      <c r="C57" s="40">
        <v>2599.3037292937765</v>
      </c>
      <c r="D57" s="39"/>
      <c r="E57" s="40">
        <v>0</v>
      </c>
      <c r="F57" s="39"/>
      <c r="G57" s="40">
        <v>819150.55031280965</v>
      </c>
      <c r="H57" s="39"/>
      <c r="I57" s="40">
        <v>14714.997760732434</v>
      </c>
      <c r="J57" s="39"/>
      <c r="K57" s="40">
        <v>98648.256796308793</v>
      </c>
      <c r="L57" s="39"/>
      <c r="M57" s="118">
        <v>935113.10859914462</v>
      </c>
      <c r="N57" s="119"/>
    </row>
    <row r="58" spans="1:14" ht="16.5" customHeight="1" x14ac:dyDescent="0.2">
      <c r="A58" s="2" t="s">
        <v>33</v>
      </c>
      <c r="B58" s="72" t="s">
        <v>10</v>
      </c>
      <c r="C58" s="40">
        <v>14783.703478486299</v>
      </c>
      <c r="D58" s="39"/>
      <c r="E58" s="40">
        <v>0</v>
      </c>
      <c r="F58" s="39"/>
      <c r="G58" s="40">
        <v>9398.4520405394815</v>
      </c>
      <c r="H58" s="39"/>
      <c r="I58" s="40">
        <v>0</v>
      </c>
      <c r="J58" s="39"/>
      <c r="K58" s="40">
        <v>2079.030383908374</v>
      </c>
      <c r="L58" s="39"/>
      <c r="M58" s="118">
        <v>26261.185902934154</v>
      </c>
      <c r="N58" s="119"/>
    </row>
    <row r="59" spans="1:14" ht="16.5" customHeight="1" x14ac:dyDescent="0.2">
      <c r="A59" s="2" t="s">
        <v>34</v>
      </c>
      <c r="B59" s="72" t="s">
        <v>11</v>
      </c>
      <c r="C59" s="40">
        <v>84110.260774712733</v>
      </c>
      <c r="D59" s="39"/>
      <c r="E59" s="40">
        <v>0</v>
      </c>
      <c r="F59" s="39"/>
      <c r="G59" s="40">
        <v>6494.1285188005268</v>
      </c>
      <c r="H59" s="39"/>
      <c r="I59" s="40">
        <v>1309.2953994440745</v>
      </c>
      <c r="J59" s="39"/>
      <c r="K59" s="40">
        <v>0</v>
      </c>
      <c r="L59" s="39"/>
      <c r="M59" s="118">
        <v>91913.684692957337</v>
      </c>
      <c r="N59" s="119"/>
    </row>
    <row r="60" spans="1:14" ht="16.5" customHeight="1" x14ac:dyDescent="0.2">
      <c r="A60" s="2" t="s">
        <v>35</v>
      </c>
      <c r="B60" s="72" t="s">
        <v>12</v>
      </c>
      <c r="C60" s="40">
        <v>120811.54015963778</v>
      </c>
      <c r="D60" s="39"/>
      <c r="E60" s="40">
        <v>0</v>
      </c>
      <c r="F60" s="39"/>
      <c r="G60" s="40">
        <v>5834.1717558076471</v>
      </c>
      <c r="H60" s="39"/>
      <c r="I60" s="40">
        <v>0</v>
      </c>
      <c r="J60" s="39"/>
      <c r="K60" s="40">
        <v>0</v>
      </c>
      <c r="L60" s="39"/>
      <c r="M60" s="118">
        <v>126645.71191544543</v>
      </c>
      <c r="N60" s="119"/>
    </row>
    <row r="61" spans="1:14" ht="16.5" customHeight="1" x14ac:dyDescent="0.2">
      <c r="A61" s="2" t="s">
        <v>36</v>
      </c>
      <c r="B61" s="72" t="s">
        <v>13</v>
      </c>
      <c r="C61" s="40">
        <v>349932.9449539812</v>
      </c>
      <c r="D61" s="39"/>
      <c r="E61" s="40">
        <v>0</v>
      </c>
      <c r="F61" s="39"/>
      <c r="G61" s="40">
        <v>4378.5165691517777</v>
      </c>
      <c r="H61" s="39"/>
      <c r="I61" s="40">
        <v>0</v>
      </c>
      <c r="J61" s="39"/>
      <c r="K61" s="40">
        <v>4435.5208681374324</v>
      </c>
      <c r="L61" s="39"/>
      <c r="M61" s="118">
        <v>358746.9823912704</v>
      </c>
      <c r="N61" s="119"/>
    </row>
    <row r="62" spans="1:14" ht="16.5" customHeight="1" x14ac:dyDescent="0.2">
      <c r="A62" s="2" t="s">
        <v>37</v>
      </c>
      <c r="B62" s="72" t="s">
        <v>14</v>
      </c>
      <c r="C62" s="40">
        <v>0</v>
      </c>
      <c r="D62" s="39"/>
      <c r="E62" s="40">
        <v>0</v>
      </c>
      <c r="F62" s="39"/>
      <c r="G62" s="40">
        <v>2613.6226068866449</v>
      </c>
      <c r="H62" s="39"/>
      <c r="I62" s="40">
        <v>0</v>
      </c>
      <c r="J62" s="39"/>
      <c r="K62" s="40">
        <v>0</v>
      </c>
      <c r="L62" s="39"/>
      <c r="M62" s="118">
        <v>2613.6226068866449</v>
      </c>
      <c r="N62" s="119"/>
    </row>
    <row r="63" spans="1:14" ht="23.25" customHeight="1" x14ac:dyDescent="0.2">
      <c r="A63" s="2" t="s">
        <v>38</v>
      </c>
      <c r="B63" s="72" t="s">
        <v>15</v>
      </c>
      <c r="C63" s="40">
        <v>1275998.240230704</v>
      </c>
      <c r="D63" s="39"/>
      <c r="E63" s="40">
        <v>0</v>
      </c>
      <c r="F63" s="39"/>
      <c r="G63" s="40">
        <v>426938.31118506088</v>
      </c>
      <c r="H63" s="39"/>
      <c r="I63" s="40">
        <v>49146.04523266606</v>
      </c>
      <c r="J63" s="39"/>
      <c r="K63" s="40">
        <v>65594.677052531915</v>
      </c>
      <c r="L63" s="39"/>
      <c r="M63" s="118">
        <v>1817677.2737009625</v>
      </c>
      <c r="N63" s="119"/>
    </row>
    <row r="64" spans="1:14" ht="33.75" customHeight="1" x14ac:dyDescent="0.2">
      <c r="A64" s="2" t="s">
        <v>39</v>
      </c>
      <c r="B64" s="72" t="s">
        <v>16</v>
      </c>
      <c r="C64" s="40">
        <v>46313.527589767444</v>
      </c>
      <c r="D64" s="39"/>
      <c r="E64" s="40">
        <v>0</v>
      </c>
      <c r="F64" s="39"/>
      <c r="G64" s="40">
        <v>34568.442082684371</v>
      </c>
      <c r="H64" s="39"/>
      <c r="I64" s="40">
        <v>0</v>
      </c>
      <c r="J64" s="39"/>
      <c r="K64" s="40">
        <v>5093.4701638238957</v>
      </c>
      <c r="L64" s="39"/>
      <c r="M64" s="118">
        <v>85975.439836275706</v>
      </c>
      <c r="N64" s="119"/>
    </row>
    <row r="65" spans="1:15" ht="16.5" customHeight="1" x14ac:dyDescent="0.2">
      <c r="A65" s="2" t="s">
        <v>40</v>
      </c>
      <c r="B65" s="72" t="s">
        <v>17</v>
      </c>
      <c r="C65" s="40">
        <v>1131307.4630952417</v>
      </c>
      <c r="D65" s="39"/>
      <c r="E65" s="40">
        <v>0</v>
      </c>
      <c r="F65" s="39"/>
      <c r="G65" s="40">
        <v>181767.41889150738</v>
      </c>
      <c r="H65" s="39"/>
      <c r="I65" s="40">
        <v>5221.7020619584964</v>
      </c>
      <c r="J65" s="39"/>
      <c r="K65" s="40">
        <v>24824.160168008857</v>
      </c>
      <c r="L65" s="39"/>
      <c r="M65" s="118">
        <v>1343120.7442167166</v>
      </c>
      <c r="N65" s="119"/>
    </row>
    <row r="66" spans="1:15" ht="16.5" customHeight="1" x14ac:dyDescent="0.2">
      <c r="A66" s="2" t="s">
        <v>41</v>
      </c>
      <c r="B66" s="72" t="s">
        <v>18</v>
      </c>
      <c r="C66" s="40">
        <v>1082068.6766177956</v>
      </c>
      <c r="D66" s="39"/>
      <c r="E66" s="40">
        <v>0</v>
      </c>
      <c r="F66" s="39"/>
      <c r="G66" s="40">
        <v>77678.875087162625</v>
      </c>
      <c r="H66" s="39"/>
      <c r="I66" s="40">
        <v>7150.4073591442348</v>
      </c>
      <c r="J66" s="39"/>
      <c r="K66" s="40">
        <v>143906.9581420343</v>
      </c>
      <c r="L66" s="39"/>
      <c r="M66" s="118">
        <v>1310804.9172061367</v>
      </c>
      <c r="N66" s="119"/>
    </row>
    <row r="67" spans="1:15" ht="16.5" customHeight="1" x14ac:dyDescent="0.2">
      <c r="A67" s="2" t="s">
        <v>42</v>
      </c>
      <c r="B67" s="72" t="s">
        <v>19</v>
      </c>
      <c r="C67" s="40">
        <v>1313015.4561889225</v>
      </c>
      <c r="D67" s="39"/>
      <c r="E67" s="40">
        <v>0</v>
      </c>
      <c r="F67" s="39"/>
      <c r="G67" s="40">
        <v>932393.88964140427</v>
      </c>
      <c r="H67" s="39"/>
      <c r="I67" s="40">
        <v>40983.196281203651</v>
      </c>
      <c r="J67" s="39"/>
      <c r="K67" s="40">
        <v>371047.83579894493</v>
      </c>
      <c r="L67" s="39"/>
      <c r="M67" s="118">
        <v>2657440.3779104752</v>
      </c>
      <c r="N67" s="119"/>
    </row>
    <row r="68" spans="1:15" s="103" customFormat="1" ht="16.5" customHeight="1" thickBot="1" x14ac:dyDescent="0.25">
      <c r="A68" s="98"/>
      <c r="B68" s="99" t="s">
        <v>43</v>
      </c>
      <c r="C68" s="100">
        <f>SUM(C50:D67)</f>
        <v>7242766.6976378877</v>
      </c>
      <c r="D68" s="101"/>
      <c r="E68" s="100">
        <f t="shared" ref="E68:N68" si="2">SUM(E50:F67)</f>
        <v>7384836.0734845977</v>
      </c>
      <c r="F68" s="101"/>
      <c r="G68" s="100">
        <f t="shared" ref="G68:N68" si="3">SUM(G50:H67)</f>
        <v>10432167.336406717</v>
      </c>
      <c r="H68" s="101"/>
      <c r="I68" s="100">
        <f t="shared" ref="I68:N68" si="4">SUM(I50:J67)</f>
        <v>259974.10237094731</v>
      </c>
      <c r="J68" s="101"/>
      <c r="K68" s="100">
        <f t="shared" ref="K68:N68" si="5">SUM(K50:L67)</f>
        <v>2942216.574011391</v>
      </c>
      <c r="L68" s="124"/>
      <c r="M68" s="116">
        <f t="shared" ref="M68:N68" si="6">SUM(M50:N67)</f>
        <v>28261960.783911545</v>
      </c>
      <c r="N68" s="117"/>
      <c r="O68" s="102"/>
    </row>
    <row r="69" spans="1:15" ht="16.5" customHeight="1" thickTop="1" x14ac:dyDescent="0.2">
      <c r="A69" s="96"/>
      <c r="B69" s="97"/>
      <c r="C69" s="42"/>
      <c r="D69" s="38"/>
      <c r="E69" s="42"/>
      <c r="F69" s="38"/>
      <c r="G69" s="42"/>
      <c r="H69" s="38"/>
      <c r="I69" s="42"/>
      <c r="J69" s="38"/>
      <c r="K69" s="42"/>
      <c r="L69" s="38"/>
      <c r="M69" s="42"/>
      <c r="N69" s="38"/>
    </row>
    <row r="70" spans="1:15" ht="16.5" customHeight="1" x14ac:dyDescent="0.2">
      <c r="A70" s="96"/>
      <c r="B70" s="97"/>
      <c r="C70" s="42"/>
      <c r="D70" s="38"/>
      <c r="E70" s="42"/>
      <c r="F70" s="38"/>
      <c r="G70" s="42"/>
      <c r="H70" s="38"/>
      <c r="I70" s="42"/>
      <c r="J70" s="38"/>
      <c r="K70" s="42"/>
      <c r="L70" s="38"/>
      <c r="M70" s="42"/>
      <c r="N70" s="38"/>
    </row>
    <row r="71" spans="1:15" ht="16.5" customHeight="1" x14ac:dyDescent="0.2">
      <c r="A71" s="32" t="s">
        <v>52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</row>
    <row r="72" spans="1:15" ht="16.5" customHeight="1" x14ac:dyDescent="0.2">
      <c r="A72" s="23"/>
      <c r="B72" s="130" t="s">
        <v>44</v>
      </c>
      <c r="C72" s="131" t="s">
        <v>22</v>
      </c>
      <c r="D72" s="132"/>
      <c r="E72" s="21" t="s">
        <v>23</v>
      </c>
      <c r="F72" s="22"/>
      <c r="G72" s="25" t="s">
        <v>24</v>
      </c>
      <c r="H72" s="26"/>
      <c r="I72" s="27" t="s">
        <v>20</v>
      </c>
      <c r="J72" s="28"/>
      <c r="K72" s="30" t="s">
        <v>21</v>
      </c>
      <c r="L72" s="31"/>
      <c r="M72" s="29" t="s">
        <v>43</v>
      </c>
      <c r="N72" s="29"/>
    </row>
    <row r="73" spans="1:15" ht="16.5" customHeight="1" x14ac:dyDescent="0.2">
      <c r="A73" s="24"/>
      <c r="B73" s="133"/>
      <c r="C73" s="7" t="s">
        <v>0</v>
      </c>
      <c r="D73" s="7" t="s">
        <v>1</v>
      </c>
      <c r="E73" s="9" t="s">
        <v>0</v>
      </c>
      <c r="F73" s="9" t="s">
        <v>1</v>
      </c>
      <c r="G73" s="10" t="s">
        <v>0</v>
      </c>
      <c r="H73" s="10" t="s">
        <v>1</v>
      </c>
      <c r="I73" s="11" t="s">
        <v>0</v>
      </c>
      <c r="J73" s="11" t="s">
        <v>1</v>
      </c>
      <c r="K73" s="12" t="s">
        <v>0</v>
      </c>
      <c r="L73" s="12" t="s">
        <v>1</v>
      </c>
      <c r="M73" s="13" t="s">
        <v>0</v>
      </c>
      <c r="N73" s="13" t="s">
        <v>1</v>
      </c>
    </row>
    <row r="74" spans="1:15" ht="16.5" customHeight="1" x14ac:dyDescent="0.2">
      <c r="A74" s="168" t="s">
        <v>25</v>
      </c>
      <c r="B74" s="169" t="s">
        <v>2</v>
      </c>
      <c r="C74" s="170">
        <v>14.199269389898856</v>
      </c>
      <c r="D74" s="170">
        <v>9.5722827167931435</v>
      </c>
      <c r="E74" s="171">
        <v>100</v>
      </c>
      <c r="F74" s="171">
        <v>100</v>
      </c>
      <c r="G74" s="172">
        <v>7.7870522227273433</v>
      </c>
      <c r="H74" s="172">
        <v>2.9077493057472923</v>
      </c>
      <c r="I74" s="173">
        <v>28.500078789543</v>
      </c>
      <c r="J74" s="173">
        <v>17.655763522730187</v>
      </c>
      <c r="K74" s="174">
        <v>74.949061329641367</v>
      </c>
      <c r="L74" s="174">
        <v>61.724493142529795</v>
      </c>
      <c r="M74" s="175">
        <v>55.033027068536015</v>
      </c>
      <c r="N74" s="175">
        <v>36.244633591131418</v>
      </c>
    </row>
    <row r="75" spans="1:15" ht="16.5" customHeight="1" x14ac:dyDescent="0.2">
      <c r="A75" s="176" t="s">
        <v>26</v>
      </c>
      <c r="B75" s="177" t="s">
        <v>3</v>
      </c>
      <c r="C75" s="170">
        <v>0.19683363485362101</v>
      </c>
      <c r="D75" s="170">
        <v>4.9999416768305611E-3</v>
      </c>
      <c r="E75" s="171"/>
      <c r="F75" s="171"/>
      <c r="G75" s="172">
        <v>0.78093521858509929</v>
      </c>
      <c r="H75" s="172">
        <v>0.11059864960007904</v>
      </c>
      <c r="I75" s="173">
        <v>0.73577889838325483</v>
      </c>
      <c r="J75" s="173">
        <v>0</v>
      </c>
      <c r="K75" s="174">
        <v>4.2626552843860181E-2</v>
      </c>
      <c r="L75" s="174">
        <v>0</v>
      </c>
      <c r="M75" s="175">
        <v>0.23900672409352675</v>
      </c>
      <c r="N75" s="175">
        <v>4.2105961436091729E-2</v>
      </c>
    </row>
    <row r="76" spans="1:15" ht="16.5" customHeight="1" x14ac:dyDescent="0.2">
      <c r="A76" s="176" t="s">
        <v>27</v>
      </c>
      <c r="B76" s="177" t="s">
        <v>4</v>
      </c>
      <c r="C76" s="170">
        <v>5.7913334479176299</v>
      </c>
      <c r="D76" s="170">
        <v>2.9524813870306104</v>
      </c>
      <c r="E76" s="171"/>
      <c r="F76" s="171"/>
      <c r="G76" s="172">
        <v>20.110225417913497</v>
      </c>
      <c r="H76" s="172">
        <v>16.107765860912327</v>
      </c>
      <c r="I76" s="173">
        <v>22.543263506292707</v>
      </c>
      <c r="J76" s="173">
        <v>17.148908578662159</v>
      </c>
      <c r="K76" s="174">
        <v>4.9230942642212661</v>
      </c>
      <c r="L76" s="174">
        <v>7.5604822861604823</v>
      </c>
      <c r="M76" s="175">
        <v>6.5924480035633852</v>
      </c>
      <c r="N76" s="175">
        <v>7.647236255077889</v>
      </c>
    </row>
    <row r="77" spans="1:15" ht="16.5" customHeight="1" x14ac:dyDescent="0.2">
      <c r="A77" s="2" t="s">
        <v>28</v>
      </c>
      <c r="B77" s="72" t="s">
        <v>5</v>
      </c>
      <c r="C77" s="15"/>
      <c r="D77" s="15"/>
      <c r="E77" s="16"/>
      <c r="F77" s="16"/>
      <c r="G77" s="17">
        <f>100*G7/G$22</f>
        <v>7.3301412055955473E-2</v>
      </c>
      <c r="H77" s="17">
        <f>100*H7/H$22</f>
        <v>0</v>
      </c>
      <c r="I77" s="18">
        <f>100*I7/I$22</f>
        <v>0</v>
      </c>
      <c r="J77" s="18">
        <f>100*J7/J$22</f>
        <v>0</v>
      </c>
      <c r="K77" s="19">
        <f>100*K7/K$22</f>
        <v>8.331701454922652E-2</v>
      </c>
      <c r="L77" s="19">
        <f>100*L7/L$22</f>
        <v>0</v>
      </c>
      <c r="M77" s="20">
        <f>100*M7/M$22</f>
        <v>2.128563346510972E-2</v>
      </c>
      <c r="N77" s="20">
        <f>100*N7/N$22</f>
        <v>0</v>
      </c>
    </row>
    <row r="78" spans="1:15" ht="16.5" customHeight="1" x14ac:dyDescent="0.2">
      <c r="A78" s="2" t="s">
        <v>29</v>
      </c>
      <c r="B78" s="72" t="s">
        <v>6</v>
      </c>
      <c r="C78" s="15">
        <f>100*C8/C$22</f>
        <v>0.31851837523203608</v>
      </c>
      <c r="D78" s="15">
        <f>100*D8/D$22</f>
        <v>0.12961998993514187</v>
      </c>
      <c r="E78" s="16"/>
      <c r="F78" s="16"/>
      <c r="G78" s="17">
        <f>100*G8/G$22</f>
        <v>0.27371838810762078</v>
      </c>
      <c r="H78" s="17">
        <f>100*H8/H$22</f>
        <v>9.0689280607863895E-2</v>
      </c>
      <c r="I78" s="18"/>
      <c r="J78" s="18"/>
      <c r="K78" s="19"/>
      <c r="L78" s="19"/>
      <c r="M78" s="20">
        <f>100*M8/M$22</f>
        <v>0.14338778512145223</v>
      </c>
      <c r="N78" s="20">
        <f>100*N8/N$22</f>
        <v>7.1228785837101502E-2</v>
      </c>
    </row>
    <row r="79" spans="1:15" ht="16.5" customHeight="1" x14ac:dyDescent="0.2">
      <c r="A79" s="2" t="s">
        <v>30</v>
      </c>
      <c r="B79" s="72" t="s">
        <v>7</v>
      </c>
      <c r="C79" s="15">
        <f>100*C9/C$22</f>
        <v>6.1666984266140403</v>
      </c>
      <c r="D79" s="15">
        <f>100*D9/D$22</f>
        <v>0.36364540901790138</v>
      </c>
      <c r="E79" s="16"/>
      <c r="F79" s="16"/>
      <c r="G79" s="17">
        <f>100*G9/G$22</f>
        <v>7.7185053161125889</v>
      </c>
      <c r="H79" s="17">
        <f>100*H9/H$22</f>
        <v>0.12511189883684806</v>
      </c>
      <c r="I79" s="18">
        <f>100*I9/I$22</f>
        <v>7.6702382463638275</v>
      </c>
      <c r="J79" s="18">
        <f>100*J9/J$22</f>
        <v>0</v>
      </c>
      <c r="K79" s="19">
        <f>100*K9/K$22</f>
        <v>0.82805442978299149</v>
      </c>
      <c r="L79" s="19">
        <f>100*L9/L$22</f>
        <v>6.1346738078825493E-2</v>
      </c>
      <c r="M79" s="20">
        <f>100*M9/M$22</f>
        <v>3.4577042932092654</v>
      </c>
      <c r="N79" s="20">
        <f>100*N9/N$22</f>
        <v>0.14576067611372079</v>
      </c>
    </row>
    <row r="80" spans="1:15" ht="16.5" customHeight="1" x14ac:dyDescent="0.2">
      <c r="A80" s="2" t="s">
        <v>31</v>
      </c>
      <c r="B80" s="72" t="s">
        <v>8</v>
      </c>
      <c r="C80" s="15">
        <f>100*C10/C$22</f>
        <v>4.5718621407166449</v>
      </c>
      <c r="D80" s="15">
        <f>100*D10/D$22</f>
        <v>12.130695048888178</v>
      </c>
      <c r="E80" s="16"/>
      <c r="F80" s="16"/>
      <c r="G80" s="17">
        <f>100*G10/G$22</f>
        <v>27.311928516523484</v>
      </c>
      <c r="H80" s="17">
        <f>100*H10/H$22</f>
        <v>56.682085597509413</v>
      </c>
      <c r="I80" s="18">
        <f>100*I10/I$22</f>
        <v>13.168836996546966</v>
      </c>
      <c r="J80" s="18">
        <f>100*J10/J$22</f>
        <v>19.604000526303039</v>
      </c>
      <c r="K80" s="19">
        <f>100*K10/K$22</f>
        <v>3.382819608767516</v>
      </c>
      <c r="L80" s="19">
        <f>100*L10/L$22</f>
        <v>6.2872992242386356</v>
      </c>
      <c r="M80" s="20">
        <f>100*M10/M$22</f>
        <v>7.7243941935312765</v>
      </c>
      <c r="N80" s="20">
        <f>100*N10/N$22</f>
        <v>24.86635410208784</v>
      </c>
    </row>
    <row r="81" spans="1:14" ht="16.5" customHeight="1" x14ac:dyDescent="0.2">
      <c r="A81" s="2" t="s">
        <v>32</v>
      </c>
      <c r="B81" s="72" t="s">
        <v>9</v>
      </c>
      <c r="C81" s="15">
        <f>100*C11/C$22</f>
        <v>4.0997157076028405E-2</v>
      </c>
      <c r="D81" s="15">
        <f>100*D11/D$22</f>
        <v>3.5888270847402801E-2</v>
      </c>
      <c r="E81" s="16"/>
      <c r="F81" s="16"/>
      <c r="G81" s="17">
        <f>100*G11/G$22</f>
        <v>0.84208190510322534</v>
      </c>
      <c r="H81" s="17">
        <f>100*H11/H$22</f>
        <v>7.8521607629327006</v>
      </c>
      <c r="I81" s="18">
        <f>100*I11/I$22</f>
        <v>0.71064981015898432</v>
      </c>
      <c r="J81" s="18">
        <f>100*J11/J$22</f>
        <v>5.6601783125829028</v>
      </c>
      <c r="K81" s="19">
        <f>100*K11/K$22</f>
        <v>0.48116845961575355</v>
      </c>
      <c r="L81" s="19">
        <f>100*L11/L$22</f>
        <v>3.3528550436317022</v>
      </c>
      <c r="M81" s="20">
        <f>100*M11/M$22</f>
        <v>0.23736235059921215</v>
      </c>
      <c r="N81" s="20">
        <f>100*N11/N$22</f>
        <v>3.3087340108810457</v>
      </c>
    </row>
    <row r="82" spans="1:14" ht="16.5" customHeight="1" x14ac:dyDescent="0.2">
      <c r="A82" s="2" t="s">
        <v>33</v>
      </c>
      <c r="B82" s="72" t="s">
        <v>10</v>
      </c>
      <c r="C82" s="15">
        <f>100*C12/C$22</f>
        <v>7.0260082021160928</v>
      </c>
      <c r="D82" s="15">
        <f>100*D12/D$22</f>
        <v>0.20411679811953307</v>
      </c>
      <c r="E82" s="16"/>
      <c r="F82" s="16"/>
      <c r="G82" s="17">
        <f>100*G12/G$22</f>
        <v>13.82694122647453</v>
      </c>
      <c r="H82" s="17">
        <f>100*H12/H$22</f>
        <v>9.0091078272299924E-2</v>
      </c>
      <c r="I82" s="18">
        <f>100*I12/I$22</f>
        <v>2.3833801862766695</v>
      </c>
      <c r="J82" s="18">
        <f>100*J12/J$22</f>
        <v>0</v>
      </c>
      <c r="K82" s="19">
        <f>100*K12/K$22</f>
        <v>0.76688380117310828</v>
      </c>
      <c r="L82" s="19">
        <f>100*L12/L$22</f>
        <v>7.0662044469209248E-2</v>
      </c>
      <c r="M82" s="20">
        <f>100*M12/M$22</f>
        <v>4.998218659702812</v>
      </c>
      <c r="N82" s="20">
        <f>100*N12/N$22</f>
        <v>9.2920608388515083E-2</v>
      </c>
    </row>
    <row r="83" spans="1:14" ht="16.5" customHeight="1" x14ac:dyDescent="0.2">
      <c r="A83" s="2" t="s">
        <v>34</v>
      </c>
      <c r="B83" s="72" t="s">
        <v>11</v>
      </c>
      <c r="C83" s="15">
        <f>100*C13/C$22</f>
        <v>1.8252473855658624</v>
      </c>
      <c r="D83" s="15">
        <f>100*D13/D$22</f>
        <v>1.1613001534640615</v>
      </c>
      <c r="E83" s="16"/>
      <c r="F83" s="16"/>
      <c r="G83" s="17">
        <f>100*G13/G$22</f>
        <v>0.87019046325395077</v>
      </c>
      <c r="H83" s="17">
        <f>100*H13/H$22</f>
        <v>6.2251000289623243E-2</v>
      </c>
      <c r="I83" s="18">
        <f>100*I13/I$22</f>
        <v>0.72769038805989927</v>
      </c>
      <c r="J83" s="18">
        <f>100*J13/J$22</f>
        <v>0.5036253178695046</v>
      </c>
      <c r="K83" s="19">
        <f>100*K13/K$22</f>
        <v>9.2944777723770189E-2</v>
      </c>
      <c r="L83" s="19">
        <f>100*L13/L$22</f>
        <v>0</v>
      </c>
      <c r="M83" s="20">
        <f>100*M13/M$22</f>
        <v>0.67406381857456799</v>
      </c>
      <c r="N83" s="20">
        <f>100*N13/N$22</f>
        <v>0.3252204806160523</v>
      </c>
    </row>
    <row r="84" spans="1:14" ht="16.5" customHeight="1" x14ac:dyDescent="0.2">
      <c r="A84" s="2" t="s">
        <v>35</v>
      </c>
      <c r="B84" s="72" t="s">
        <v>12</v>
      </c>
      <c r="C84" s="15">
        <f>100*C14/C$22</f>
        <v>3.0768001921814956</v>
      </c>
      <c r="D84" s="15">
        <f>100*D14/D$22</f>
        <v>1.6680302597491996</v>
      </c>
      <c r="E84" s="16"/>
      <c r="F84" s="16"/>
      <c r="G84" s="17">
        <f>100*G14/G$22</f>
        <v>0.38006609760503446</v>
      </c>
      <c r="H84" s="17">
        <f>100*H14/H$22</f>
        <v>5.5924829114341872E-2</v>
      </c>
      <c r="I84" s="18">
        <f>100*I14/I$22</f>
        <v>0.6803053726946664</v>
      </c>
      <c r="J84" s="18">
        <f>100*J14/J$22</f>
        <v>0</v>
      </c>
      <c r="K84" s="19"/>
      <c r="L84" s="19"/>
      <c r="M84" s="20">
        <f>100*M14/M$22</f>
        <v>0.87343582916560469</v>
      </c>
      <c r="N84" s="20">
        <f>100*N14/N$22</f>
        <v>0.44811367790001316</v>
      </c>
    </row>
    <row r="85" spans="1:14" ht="16.5" customHeight="1" x14ac:dyDescent="0.2">
      <c r="A85" s="2" t="s">
        <v>36</v>
      </c>
      <c r="B85" s="72" t="s">
        <v>13</v>
      </c>
      <c r="C85" s="15">
        <f>100*C15/C$22</f>
        <v>4.7215586387415343</v>
      </c>
      <c r="D85" s="15">
        <f>100*D15/D$22</f>
        <v>4.8314816638799956</v>
      </c>
      <c r="E85" s="16"/>
      <c r="F85" s="16"/>
      <c r="G85" s="17">
        <f>100*G15/G$22</f>
        <v>0.46530201415967687</v>
      </c>
      <c r="H85" s="17">
        <f>100*H15/H$22</f>
        <v>4.1971303066347526E-2</v>
      </c>
      <c r="I85" s="18">
        <f>100*I15/I$22</f>
        <v>0.13834315490608742</v>
      </c>
      <c r="J85" s="18">
        <f>100*J15/J$22</f>
        <v>0</v>
      </c>
      <c r="K85" s="19">
        <f>100*K15/K$22</f>
        <v>0.40204491636947937</v>
      </c>
      <c r="L85" s="19">
        <f>100*L15/L$22</f>
        <v>0.15075439746062214</v>
      </c>
      <c r="M85" s="20">
        <f>100*M15/M$22</f>
        <v>1.3245678272251902</v>
      </c>
      <c r="N85" s="20">
        <f>100*N15/N$22</f>
        <v>1.269363386122492</v>
      </c>
    </row>
    <row r="86" spans="1:14" ht="16.5" customHeight="1" x14ac:dyDescent="0.2">
      <c r="A86" s="2" t="s">
        <v>37</v>
      </c>
      <c r="B86" s="72" t="s">
        <v>14</v>
      </c>
      <c r="C86" s="15">
        <f>100*C16/C$22</f>
        <v>0</v>
      </c>
      <c r="D86" s="15">
        <f>100*D16/D$22</f>
        <v>0</v>
      </c>
      <c r="E86" s="16"/>
      <c r="F86" s="16"/>
      <c r="G86" s="17">
        <f>100*G16/G$22</f>
        <v>0.56762660737910109</v>
      </c>
      <c r="H86" s="17">
        <f>100*H16/H$22</f>
        <v>2.5053495813525627E-2</v>
      </c>
      <c r="I86" s="18">
        <f>100*I16/I$22</f>
        <v>0</v>
      </c>
      <c r="J86" s="18">
        <f>100*J16/J$22</f>
        <v>0</v>
      </c>
      <c r="K86" s="19">
        <f>100*K16/K$22</f>
        <v>0.11723865628490744</v>
      </c>
      <c r="L86" s="19">
        <f>100*L16/L$22</f>
        <v>0</v>
      </c>
      <c r="M86" s="20">
        <f>100*M16/M$22</f>
        <v>0.1357319947743601</v>
      </c>
      <c r="N86" s="20">
        <f>100*N16/N$22</f>
        <v>9.2478459894208068E-3</v>
      </c>
    </row>
    <row r="87" spans="1:14" ht="16.5" customHeight="1" x14ac:dyDescent="0.2">
      <c r="A87" s="2" t="s">
        <v>38</v>
      </c>
      <c r="B87" s="72" t="s">
        <v>15</v>
      </c>
      <c r="C87" s="15">
        <f>100*C17/C$22</f>
        <v>18.502408257500278</v>
      </c>
      <c r="D87" s="15">
        <f>100*D17/D$22</f>
        <v>17.617552704643245</v>
      </c>
      <c r="E87" s="16"/>
      <c r="F87" s="16"/>
      <c r="G87" s="17">
        <f>100*G17/G$22</f>
        <v>6.0713731057066012</v>
      </c>
      <c r="H87" s="17">
        <f>100*H17/H$22</f>
        <v>4.0925178576757437</v>
      </c>
      <c r="I87" s="18">
        <f>100*I17/I$22</f>
        <v>11.637104322022966</v>
      </c>
      <c r="J87" s="18">
        <f>100*J17/J$22</f>
        <v>18.904208067056391</v>
      </c>
      <c r="K87" s="19">
        <f>100*K17/K$22</f>
        <v>2.2624765319481974</v>
      </c>
      <c r="L87" s="19">
        <f>100*L17/L$22</f>
        <v>2.2294306147253034</v>
      </c>
      <c r="M87" s="20">
        <f>100*M17/M$22</f>
        <v>6.3316231344931229</v>
      </c>
      <c r="N87" s="20">
        <f>100*N17/N$22</f>
        <v>6.4315327857071294</v>
      </c>
    </row>
    <row r="88" spans="1:14" ht="16.5" customHeight="1" x14ac:dyDescent="0.2">
      <c r="A88" s="2" t="s">
        <v>39</v>
      </c>
      <c r="B88" s="72" t="s">
        <v>16</v>
      </c>
      <c r="C88" s="15">
        <f>100*C18/C$22</f>
        <v>2.0879152457525225</v>
      </c>
      <c r="D88" s="15">
        <f>100*D18/D$22</f>
        <v>0.63944524962914873</v>
      </c>
      <c r="E88" s="16"/>
      <c r="F88" s="16"/>
      <c r="G88" s="17">
        <f>100*G18/G$22</f>
        <v>0.93649561976800499</v>
      </c>
      <c r="H88" s="17">
        <f>100*H18/H$22</f>
        <v>0.33136395312645756</v>
      </c>
      <c r="I88" s="18">
        <f>100*I18/I$22</f>
        <v>0.91583597449406862</v>
      </c>
      <c r="J88" s="18">
        <f>100*J18/J$22</f>
        <v>0</v>
      </c>
      <c r="K88" s="19">
        <f>100*K18/K$22</f>
        <v>0.35342614953716417</v>
      </c>
      <c r="L88" s="19">
        <f>100*L18/L$22</f>
        <v>0.17311676539431309</v>
      </c>
      <c r="M88" s="20">
        <f>100*M18/M$22</f>
        <v>0.77228830447123531</v>
      </c>
      <c r="N88" s="20">
        <f>100*N18/N$22</f>
        <v>0.30420904088586181</v>
      </c>
    </row>
    <row r="89" spans="1:14" ht="16.5" customHeight="1" x14ac:dyDescent="0.2">
      <c r="A89" s="2" t="s">
        <v>40</v>
      </c>
      <c r="B89" s="72" t="s">
        <v>17</v>
      </c>
      <c r="C89" s="15">
        <f>100*C19/C$22</f>
        <v>8.2877248849305918</v>
      </c>
      <c r="D89" s="15">
        <f>100*D19/D$22</f>
        <v>15.619824720630577</v>
      </c>
      <c r="E89" s="16"/>
      <c r="F89" s="16"/>
      <c r="G89" s="17">
        <f>100*G19/G$22</f>
        <v>2.268780678242877</v>
      </c>
      <c r="H89" s="17">
        <f>100*H19/H$22</f>
        <v>1.7423744561416883</v>
      </c>
      <c r="I89" s="18">
        <f>100*I19/I$22</f>
        <v>1.5032327786934614</v>
      </c>
      <c r="J89" s="18">
        <f>100*J19/J$22</f>
        <v>2.0085470107741137</v>
      </c>
      <c r="K89" s="19">
        <f>100*K19/K$22</f>
        <v>1.6465804354723801</v>
      </c>
      <c r="L89" s="19">
        <f>100*L19/L$22</f>
        <v>0.84372307556421056</v>
      </c>
      <c r="M89" s="20">
        <f>100*M19/M$22</f>
        <v>2.7229679035038954</v>
      </c>
      <c r="N89" s="20">
        <f>100*N19/N$22</f>
        <v>4.7523975936634377</v>
      </c>
    </row>
    <row r="90" spans="1:14" ht="16.5" customHeight="1" x14ac:dyDescent="0.2">
      <c r="A90" s="2" t="s">
        <v>41</v>
      </c>
      <c r="B90" s="72" t="s">
        <v>18</v>
      </c>
      <c r="C90" s="15">
        <f>100*C20/C$22</f>
        <v>5.3112990116550032</v>
      </c>
      <c r="D90" s="15">
        <f>100*D20/D$22</f>
        <v>14.939990776876671</v>
      </c>
      <c r="E90" s="16"/>
      <c r="F90" s="16"/>
      <c r="G90" s="17">
        <f>100*G20/G$22</f>
        <v>1.2808734118653984</v>
      </c>
      <c r="H90" s="17">
        <f>100*H20/H$22</f>
        <v>0.74460917451040953</v>
      </c>
      <c r="I90" s="18">
        <f>100*I20/I$22</f>
        <v>1.6171897451322794</v>
      </c>
      <c r="J90" s="18">
        <f>100*J20/J$22</f>
        <v>2.7504306367184168</v>
      </c>
      <c r="K90" s="19">
        <f>100*K20/K$22</f>
        <v>0.63800697038977894</v>
      </c>
      <c r="L90" s="19">
        <f>100*L20/L$22</f>
        <v>4.8911069094357273</v>
      </c>
      <c r="M90" s="20">
        <f>100*M20/M$22</f>
        <v>1.6906306994150684</v>
      </c>
      <c r="N90" s="20">
        <f>100*N20/N$22</f>
        <v>4.6380536977898856</v>
      </c>
    </row>
    <row r="91" spans="1:14" ht="16.5" customHeight="1" thickBot="1" x14ac:dyDescent="0.25">
      <c r="A91" s="6" t="s">
        <v>42</v>
      </c>
      <c r="B91" s="72" t="s">
        <v>19</v>
      </c>
      <c r="C91" s="15">
        <f>100*C21/C$22</f>
        <v>17.87552560924777</v>
      </c>
      <c r="D91" s="15">
        <f>100*D21/D$22</f>
        <v>18.128644908818359</v>
      </c>
      <c r="E91" s="16"/>
      <c r="F91" s="16"/>
      <c r="G91" s="17">
        <f>100*G21/G$22</f>
        <v>8.4346023784160202</v>
      </c>
      <c r="H91" s="17">
        <f>100*H21/H$22</f>
        <v>8.9376814958430337</v>
      </c>
      <c r="I91" s="18">
        <f>100*I21/I$22</f>
        <v>7.0310147243712997</v>
      </c>
      <c r="J91" s="18">
        <f>100*J21/J$22</f>
        <v>15.764338027303298</v>
      </c>
      <c r="K91" s="19">
        <f>100*K21/K$22</f>
        <v>9.0302561016792193</v>
      </c>
      <c r="L91" s="19">
        <f>100*L21/L$22</f>
        <v>12.611166665173858</v>
      </c>
      <c r="M91" s="20">
        <f>100*M21/M$22</f>
        <v>7.0278557765548868</v>
      </c>
      <c r="N91" s="20">
        <f>100*N21/N$22</f>
        <v>9.4028875003720707</v>
      </c>
    </row>
    <row r="92" spans="1:14" ht="20.25" customHeight="1" thickBot="1" x14ac:dyDescent="0.25">
      <c r="A92" s="3"/>
      <c r="B92" s="178" t="s">
        <v>43</v>
      </c>
      <c r="C92" s="135">
        <f>SUM(C74:C91)</f>
        <v>100.00000000000003</v>
      </c>
      <c r="D92" s="135">
        <f t="shared" ref="D92:N92" si="7">SUM(D74:D91)</f>
        <v>100</v>
      </c>
      <c r="E92" s="135">
        <f t="shared" si="7"/>
        <v>100</v>
      </c>
      <c r="F92" s="135">
        <f t="shared" si="7"/>
        <v>100</v>
      </c>
      <c r="G92" s="135">
        <f t="shared" si="7"/>
        <v>100.00000000000001</v>
      </c>
      <c r="H92" s="135">
        <f t="shared" si="7"/>
        <v>100</v>
      </c>
      <c r="I92" s="135">
        <f t="shared" si="7"/>
        <v>99.962942893940124</v>
      </c>
      <c r="J92" s="135">
        <f t="shared" si="7"/>
        <v>100</v>
      </c>
      <c r="K92" s="135">
        <f t="shared" si="7"/>
        <v>99.999999999999986</v>
      </c>
      <c r="L92" s="135">
        <f t="shared" si="7"/>
        <v>99.956436906862692</v>
      </c>
      <c r="M92" s="135">
        <f t="shared" si="7"/>
        <v>100</v>
      </c>
      <c r="N92" s="136">
        <f t="shared" si="7"/>
        <v>99.999999999999986</v>
      </c>
    </row>
    <row r="96" spans="1:14" ht="16.5" customHeight="1" x14ac:dyDescent="0.2">
      <c r="A96" s="32" t="s">
        <v>53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46"/>
      <c r="N96" s="46"/>
    </row>
    <row r="97" spans="1:15" ht="16.5" customHeight="1" x14ac:dyDescent="0.2">
      <c r="A97" s="23"/>
      <c r="B97" s="47" t="s">
        <v>44</v>
      </c>
      <c r="C97" s="48" t="s">
        <v>22</v>
      </c>
      <c r="D97" s="49"/>
      <c r="E97" s="50" t="s">
        <v>23</v>
      </c>
      <c r="F97" s="51"/>
      <c r="G97" s="52" t="s">
        <v>24</v>
      </c>
      <c r="H97" s="53"/>
      <c r="I97" s="54" t="s">
        <v>20</v>
      </c>
      <c r="J97" s="55"/>
      <c r="K97" s="56" t="s">
        <v>21</v>
      </c>
      <c r="L97" s="57"/>
      <c r="M97" s="138" t="s">
        <v>43</v>
      </c>
      <c r="N97" s="139"/>
      <c r="O97" s="139"/>
    </row>
    <row r="98" spans="1:15" ht="16.5" customHeight="1" x14ac:dyDescent="0.2">
      <c r="A98" s="24"/>
      <c r="B98" s="58"/>
      <c r="C98" s="59" t="s">
        <v>0</v>
      </c>
      <c r="D98" s="59" t="s">
        <v>1</v>
      </c>
      <c r="E98" s="60" t="s">
        <v>0</v>
      </c>
      <c r="F98" s="60" t="s">
        <v>1</v>
      </c>
      <c r="G98" s="61" t="s">
        <v>0</v>
      </c>
      <c r="H98" s="61" t="s">
        <v>1</v>
      </c>
      <c r="I98" s="62" t="s">
        <v>0</v>
      </c>
      <c r="J98" s="62" t="s">
        <v>1</v>
      </c>
      <c r="K98" s="63" t="s">
        <v>0</v>
      </c>
      <c r="L98" s="64" t="s">
        <v>1</v>
      </c>
      <c r="M98" s="88" t="s">
        <v>0</v>
      </c>
      <c r="N98" s="89" t="s">
        <v>1</v>
      </c>
      <c r="O98" s="89" t="s">
        <v>48</v>
      </c>
    </row>
    <row r="99" spans="1:15" ht="16.5" customHeight="1" x14ac:dyDescent="0.2">
      <c r="A99" s="5" t="s">
        <v>25</v>
      </c>
      <c r="B99" s="65" t="s">
        <v>2</v>
      </c>
      <c r="C99" s="15">
        <f>C4/$O4*100</f>
        <v>4.7391539436961869</v>
      </c>
      <c r="D99" s="15">
        <f>D4/$O4*100</f>
        <v>1.8552795039204595</v>
      </c>
      <c r="E99" s="189">
        <f>E4/$O4*100</f>
        <v>59.601542253200321</v>
      </c>
      <c r="F99" s="189">
        <f>F4/$O4*100</f>
        <v>19.761968065081778</v>
      </c>
      <c r="G99" s="190">
        <f>G4/$O4*100</f>
        <v>2.3391197512602901</v>
      </c>
      <c r="H99" s="190">
        <f>H4/$O4*100</f>
        <v>0.81174727456377627</v>
      </c>
      <c r="I99" s="191">
        <f>I4/$O4*100</f>
        <v>0.45989310687656854</v>
      </c>
      <c r="J99" s="191">
        <f>J4/$O4*100</f>
        <v>0.12283041649348866</v>
      </c>
      <c r="K99" s="192">
        <f>K4/$O4*100</f>
        <v>5.4486309169434488</v>
      </c>
      <c r="L99" s="192">
        <f>L4/$O4*100</f>
        <v>4.8598347679636582</v>
      </c>
      <c r="M99" s="193">
        <f>M4/$O4*100</f>
        <v>72.588339971976836</v>
      </c>
      <c r="N99" s="193">
        <f>N4/$O4*100</f>
        <v>27.41166002802316</v>
      </c>
      <c r="O99" s="89">
        <f>M99+N99</f>
        <v>100</v>
      </c>
    </row>
    <row r="100" spans="1:15" ht="16.5" customHeight="1" x14ac:dyDescent="0.2">
      <c r="A100" s="2" t="s">
        <v>26</v>
      </c>
      <c r="B100" s="72" t="s">
        <v>3</v>
      </c>
      <c r="C100" s="15">
        <f>C5/$O5*100</f>
        <v>18.927257948357816</v>
      </c>
      <c r="D100" s="15">
        <f>D5/$O5*100</f>
        <v>0.27919802321418985</v>
      </c>
      <c r="E100" s="189">
        <f>E5/$O5*100</f>
        <v>0</v>
      </c>
      <c r="F100" s="189">
        <f>F5/$O5*100</f>
        <v>0</v>
      </c>
      <c r="G100" s="190">
        <f>G5/$O5*100</f>
        <v>67.584631282736112</v>
      </c>
      <c r="H100" s="190">
        <f>H5/$O5*100</f>
        <v>8.895436700806135</v>
      </c>
      <c r="I100" s="191">
        <f>I5/$O5*100</f>
        <v>3.4206744110012268</v>
      </c>
      <c r="J100" s="191">
        <f>J5/$O5*100</f>
        <v>0</v>
      </c>
      <c r="K100" s="192">
        <f>K5/$O5*100</f>
        <v>0.89280163388452161</v>
      </c>
      <c r="L100" s="192">
        <f>L5/$O5*100</f>
        <v>0</v>
      </c>
      <c r="M100" s="193">
        <f>M5/$O5*100</f>
        <v>90.825365275979678</v>
      </c>
      <c r="N100" s="193">
        <f>N5/$O5*100</f>
        <v>9.1746347240203239</v>
      </c>
      <c r="O100" s="89">
        <f t="shared" ref="O100:O116" si="8">M100+N100</f>
        <v>100</v>
      </c>
    </row>
    <row r="101" spans="1:15" ht="16.5" customHeight="1" x14ac:dyDescent="0.2">
      <c r="A101" s="2" t="s">
        <v>27</v>
      </c>
      <c r="B101" s="72" t="s">
        <v>4</v>
      </c>
      <c r="C101" s="15">
        <f>C6/$O6*100</f>
        <v>13.349816606922813</v>
      </c>
      <c r="D101" s="15">
        <f>D6/$O6*100</f>
        <v>3.9522363594767773</v>
      </c>
      <c r="E101" s="189">
        <f>E6/$O6*100</f>
        <v>0</v>
      </c>
      <c r="F101" s="189">
        <f>F6/$O6*100</f>
        <v>0</v>
      </c>
      <c r="G101" s="190">
        <f>G6/$O6*100</f>
        <v>41.72133711644608</v>
      </c>
      <c r="H101" s="190">
        <f>H6/$O6*100</f>
        <v>31.057114103856765</v>
      </c>
      <c r="I101" s="191">
        <f>I6/$O6*100</f>
        <v>2.5124043581504707</v>
      </c>
      <c r="J101" s="191">
        <f>J6/$O6*100</f>
        <v>0.82398217584187661</v>
      </c>
      <c r="K101" s="192">
        <f>K6/$O6*100</f>
        <v>2.4718451164732027</v>
      </c>
      <c r="L101" s="192">
        <f>L6/$O6*100</f>
        <v>4.1112641628320077</v>
      </c>
      <c r="M101" s="193">
        <f>M6/$O6*100</f>
        <v>60.055403197992575</v>
      </c>
      <c r="N101" s="193">
        <f>N6/$O6*100</f>
        <v>39.944596802007425</v>
      </c>
      <c r="O101" s="89">
        <f t="shared" si="8"/>
        <v>100</v>
      </c>
    </row>
    <row r="102" spans="1:15" ht="16.5" customHeight="1" x14ac:dyDescent="0.2">
      <c r="A102" s="2" t="s">
        <v>28</v>
      </c>
      <c r="B102" s="72" t="s">
        <v>5</v>
      </c>
      <c r="C102" s="15">
        <f>C7/$O7*100</f>
        <v>0</v>
      </c>
      <c r="D102" s="15">
        <f>D7/$O7*100</f>
        <v>0</v>
      </c>
      <c r="E102" s="189">
        <f>E7/$O7*100</f>
        <v>0</v>
      </c>
      <c r="F102" s="189">
        <f>F7/$O7*100</f>
        <v>0</v>
      </c>
      <c r="G102" s="190">
        <f>G7/$O7*100</f>
        <v>78.426289346794618</v>
      </c>
      <c r="H102" s="190">
        <f>H7/$O7*100</f>
        <v>0</v>
      </c>
      <c r="I102" s="191">
        <f>I7/$O7*100</f>
        <v>0</v>
      </c>
      <c r="J102" s="191">
        <f>J7/$O7*100</f>
        <v>0</v>
      </c>
      <c r="K102" s="192">
        <f>K7/$O7*100</f>
        <v>21.573710653205378</v>
      </c>
      <c r="L102" s="192">
        <f>L7/$O7*100</f>
        <v>0</v>
      </c>
      <c r="M102" s="193">
        <f>M7/$O7*100</f>
        <v>100</v>
      </c>
      <c r="N102" s="193">
        <f>N7/$O7*100</f>
        <v>0</v>
      </c>
      <c r="O102" s="89">
        <f t="shared" si="8"/>
        <v>100</v>
      </c>
    </row>
    <row r="103" spans="1:15" ht="16.5" customHeight="1" x14ac:dyDescent="0.2">
      <c r="A103" s="2" t="s">
        <v>29</v>
      </c>
      <c r="B103" s="72" t="s">
        <v>6</v>
      </c>
      <c r="C103" s="15">
        <f>C8/$O8*100</f>
        <v>43.748859136810744</v>
      </c>
      <c r="D103" s="15">
        <f>D8/$O8*100</f>
        <v>10.338635786099491</v>
      </c>
      <c r="E103" s="189">
        <f>E8/$O8*100</f>
        <v>0</v>
      </c>
      <c r="F103" s="189">
        <f>F8/$O8*100</f>
        <v>0</v>
      </c>
      <c r="G103" s="190">
        <f>G8/$O8*100</f>
        <v>33.83613628933859</v>
      </c>
      <c r="H103" s="190">
        <f>H8/$O8*100</f>
        <v>10.418789369468064</v>
      </c>
      <c r="I103" s="191">
        <f>I8/$O8*100</f>
        <v>0.24608195191937088</v>
      </c>
      <c r="J103" s="191">
        <f>J8/$O8*100</f>
        <v>0</v>
      </c>
      <c r="K103" s="192">
        <f>K8/$O8*100</f>
        <v>0</v>
      </c>
      <c r="L103" s="192">
        <f>L8/$O8*100</f>
        <v>1.411497466363743</v>
      </c>
      <c r="M103" s="193">
        <f>M8/$O8*100</f>
        <v>77.831077378068699</v>
      </c>
      <c r="N103" s="193">
        <f>N8/$O8*100</f>
        <v>22.168922621931298</v>
      </c>
      <c r="O103" s="89">
        <f t="shared" si="8"/>
        <v>100</v>
      </c>
    </row>
    <row r="104" spans="1:15" ht="16.5" customHeight="1" x14ac:dyDescent="0.2">
      <c r="A104" s="2" t="s">
        <v>30</v>
      </c>
      <c r="B104" s="72" t="s">
        <v>7</v>
      </c>
      <c r="C104" s="15">
        <f>C9/$O9*100</f>
        <v>44.063967501390657</v>
      </c>
      <c r="D104" s="15">
        <f>D9/$O9*100</f>
        <v>1.5089262337550451</v>
      </c>
      <c r="E104" s="189">
        <f>E9/$O9*100</f>
        <v>0</v>
      </c>
      <c r="F104" s="189">
        <f>F9/$O9*100</f>
        <v>0</v>
      </c>
      <c r="G104" s="190">
        <f>G9/$O9*100</f>
        <v>49.637356757138726</v>
      </c>
      <c r="H104" s="190">
        <f>H9/$O9*100</f>
        <v>0.74775368896743544</v>
      </c>
      <c r="I104" s="191">
        <f>I9/$O9*100</f>
        <v>2.6498162783317056</v>
      </c>
      <c r="J104" s="191">
        <f>J9/$O9*100</f>
        <v>0</v>
      </c>
      <c r="K104" s="192">
        <f>K9/$O9*100</f>
        <v>1.2887721646033345</v>
      </c>
      <c r="L104" s="192">
        <f>L9/$O9*100</f>
        <v>0.10340737581309149</v>
      </c>
      <c r="M104" s="193">
        <f>M9/$O9*100</f>
        <v>97.639912701464425</v>
      </c>
      <c r="N104" s="193">
        <f>N9/$O9*100</f>
        <v>2.3600872985355719</v>
      </c>
      <c r="O104" s="89">
        <f t="shared" si="8"/>
        <v>100</v>
      </c>
    </row>
    <row r="105" spans="1:15" ht="16.5" customHeight="1" x14ac:dyDescent="0.2">
      <c r="A105" s="2" t="s">
        <v>31</v>
      </c>
      <c r="B105" s="72" t="s">
        <v>8</v>
      </c>
      <c r="C105" s="15">
        <f>C10/$O10*100</f>
        <v>5.2626975344445803</v>
      </c>
      <c r="D105" s="15">
        <f>D10/$O10*100</f>
        <v>8.108863344983634</v>
      </c>
      <c r="E105" s="189">
        <f>E10/$O10*100</f>
        <v>0</v>
      </c>
      <c r="F105" s="189">
        <f>F10/$O10*100</f>
        <v>0</v>
      </c>
      <c r="G105" s="190">
        <f>G10/$O10*100</f>
        <v>28.295163152545211</v>
      </c>
      <c r="H105" s="190">
        <f>H10/$O10*100</f>
        <v>54.574550399055688</v>
      </c>
      <c r="I105" s="191">
        <f>I10/$O10*100</f>
        <v>0.73288988546917999</v>
      </c>
      <c r="J105" s="191">
        <f>J10/$O10*100</f>
        <v>0.4703753918514243</v>
      </c>
      <c r="K105" s="192">
        <f>K10/$O10*100</f>
        <v>0.84816529504265559</v>
      </c>
      <c r="L105" s="192">
        <f>L10/$O10*100</f>
        <v>1.7072949966076236</v>
      </c>
      <c r="M105" s="193">
        <f>M10/$O10*100</f>
        <v>35.138915867501623</v>
      </c>
      <c r="N105" s="193">
        <f>N10/$O10*100</f>
        <v>64.861084132498377</v>
      </c>
      <c r="O105" s="89">
        <f t="shared" si="8"/>
        <v>100</v>
      </c>
    </row>
    <row r="106" spans="1:15" ht="16.5" customHeight="1" x14ac:dyDescent="0.2">
      <c r="A106" s="2" t="s">
        <v>32</v>
      </c>
      <c r="B106" s="72" t="s">
        <v>9</v>
      </c>
      <c r="C106" s="15">
        <f>C11/$O11*100</f>
        <v>0.48600306343344379</v>
      </c>
      <c r="D106" s="15">
        <f>D11/$O11*100</f>
        <v>0.24705679946921208</v>
      </c>
      <c r="E106" s="189">
        <f>E11/$O11*100</f>
        <v>0</v>
      </c>
      <c r="F106" s="189">
        <f>F11/$O11*100</f>
        <v>0</v>
      </c>
      <c r="G106" s="190">
        <f>G11/$O11*100</f>
        <v>8.9842980585668872</v>
      </c>
      <c r="H106" s="190">
        <f>H11/$O11*100</f>
        <v>77.85804750825011</v>
      </c>
      <c r="I106" s="191">
        <f>I11/$O11*100</f>
        <v>0.40730236448672963</v>
      </c>
      <c r="J106" s="191">
        <f>J11/$O11*100</f>
        <v>1.3986207960202159</v>
      </c>
      <c r="K106" s="192">
        <f>K11/$O11*100</f>
        <v>1.2424210229305039</v>
      </c>
      <c r="L106" s="192">
        <f>L11/$O11*100</f>
        <v>9.3762503868429121</v>
      </c>
      <c r="M106" s="193">
        <f>M11/$O11*100</f>
        <v>11.120024509417565</v>
      </c>
      <c r="N106" s="193">
        <f>N11/$O11*100</f>
        <v>88.879975490582439</v>
      </c>
      <c r="O106" s="89">
        <f t="shared" si="8"/>
        <v>100</v>
      </c>
    </row>
    <row r="107" spans="1:15" ht="16.5" customHeight="1" x14ac:dyDescent="0.2">
      <c r="A107" s="2" t="s">
        <v>33</v>
      </c>
      <c r="B107" s="72" t="s">
        <v>10</v>
      </c>
      <c r="C107" s="15">
        <f>C12/$O12*100</f>
        <v>35.194905808472434</v>
      </c>
      <c r="D107" s="15">
        <f>D12/$O12*100</f>
        <v>0.59375723443666539</v>
      </c>
      <c r="E107" s="189">
        <f>E12/$O12*100</f>
        <v>0</v>
      </c>
      <c r="F107" s="189">
        <f>F12/$O12*100</f>
        <v>0</v>
      </c>
      <c r="G107" s="190">
        <f>G12/$O12*100</f>
        <v>62.336415110606758</v>
      </c>
      <c r="H107" s="190">
        <f>H12/$O12*100</f>
        <v>0.3774696171157062</v>
      </c>
      <c r="I107" s="191">
        <f>I12/$O12*100</f>
        <v>0.57721884493949771</v>
      </c>
      <c r="J107" s="191">
        <f>J12/$O12*100</f>
        <v>0</v>
      </c>
      <c r="K107" s="192">
        <f>K12/$O12*100</f>
        <v>0.83673337830018568</v>
      </c>
      <c r="L107" s="192">
        <f>L12/$O12*100</f>
        <v>8.3500006128750429E-2</v>
      </c>
      <c r="M107" s="193">
        <f>M12/$O12*100</f>
        <v>98.945273142318882</v>
      </c>
      <c r="N107" s="193">
        <f>N12/$O12*100</f>
        <v>1.054726857681122</v>
      </c>
      <c r="O107" s="89">
        <f t="shared" si="8"/>
        <v>100</v>
      </c>
    </row>
    <row r="108" spans="1:15" ht="16.5" customHeight="1" x14ac:dyDescent="0.2">
      <c r="A108" s="2" t="s">
        <v>34</v>
      </c>
      <c r="B108" s="72" t="s">
        <v>11</v>
      </c>
      <c r="C108" s="15">
        <f>C13/$O13*100</f>
        <v>53.671217440881755</v>
      </c>
      <c r="D108" s="15">
        <f>D13/$O13*100</f>
        <v>19.830022512987107</v>
      </c>
      <c r="E108" s="189">
        <f>E13/$O13*100</f>
        <v>0</v>
      </c>
      <c r="F108" s="189">
        <f>F13/$O13*100</f>
        <v>0</v>
      </c>
      <c r="G108" s="190">
        <f>G13/$O13*100</f>
        <v>23.029185725726762</v>
      </c>
      <c r="H108" s="190">
        <f>H13/$O13*100</f>
        <v>1.5310702112192554</v>
      </c>
      <c r="I108" s="191">
        <f>I13/$O13*100</f>
        <v>1.0345282917958711</v>
      </c>
      <c r="J108" s="191">
        <f>J13/$O13*100</f>
        <v>0.30868240102915223</v>
      </c>
      <c r="K108" s="192">
        <f>K13/$O13*100</f>
        <v>0.59529341636009259</v>
      </c>
      <c r="L108" s="192">
        <f>L13/$O13*100</f>
        <v>0</v>
      </c>
      <c r="M108" s="193">
        <f>M13/$O13*100</f>
        <v>78.330224874764482</v>
      </c>
      <c r="N108" s="193">
        <f>N13/$O13*100</f>
        <v>21.669775125235518</v>
      </c>
      <c r="O108" s="89">
        <f t="shared" si="8"/>
        <v>100</v>
      </c>
    </row>
    <row r="109" spans="1:15" ht="16.5" customHeight="1" x14ac:dyDescent="0.2">
      <c r="A109" s="2" t="s">
        <v>35</v>
      </c>
      <c r="B109" s="72" t="s">
        <v>12</v>
      </c>
      <c r="C109" s="15">
        <f>C14/$O14*100</f>
        <v>68.875811906162852</v>
      </c>
      <c r="D109" s="15">
        <f>D14/$O14*100</f>
        <v>21.683549436097486</v>
      </c>
      <c r="E109" s="189">
        <f>E14/$O14*100</f>
        <v>0</v>
      </c>
      <c r="F109" s="189">
        <f>F14/$O14*100</f>
        <v>0</v>
      </c>
      <c r="G109" s="190">
        <f>G14/$O14*100</f>
        <v>7.6572199174351656</v>
      </c>
      <c r="H109" s="190">
        <f>H14/$O14*100</f>
        <v>1.0471313544929322</v>
      </c>
      <c r="I109" s="191">
        <f>I14/$O14*100</f>
        <v>0.73628738581155773</v>
      </c>
      <c r="J109" s="191">
        <f>J14/$O14*100</f>
        <v>0</v>
      </c>
      <c r="K109" s="192">
        <f>K14/$O14*100</f>
        <v>0</v>
      </c>
      <c r="L109" s="192">
        <f>L14/$O14*100</f>
        <v>0</v>
      </c>
      <c r="M109" s="193">
        <f>M14/$O14*100</f>
        <v>77.269319209409588</v>
      </c>
      <c r="N109" s="193">
        <f>N14/$O14*100</f>
        <v>22.730680790590419</v>
      </c>
      <c r="O109" s="89">
        <f t="shared" si="8"/>
        <v>100</v>
      </c>
    </row>
    <row r="110" spans="1:15" ht="16.5" customHeight="1" x14ac:dyDescent="0.2">
      <c r="A110" s="2" t="s">
        <v>36</v>
      </c>
      <c r="B110" s="72" t="s">
        <v>13</v>
      </c>
      <c r="C110" s="15">
        <f>C15/$O15*100</f>
        <v>58.212160159260776</v>
      </c>
      <c r="D110" s="15">
        <f>D15/$O15*100</f>
        <v>34.591363074108664</v>
      </c>
      <c r="E110" s="189">
        <f>E15/$O15*100</f>
        <v>0</v>
      </c>
      <c r="F110" s="189">
        <f>F15/$O15*100</f>
        <v>0</v>
      </c>
      <c r="G110" s="190">
        <f>G15/$O15*100</f>
        <v>5.163067603881637</v>
      </c>
      <c r="H110" s="190">
        <f>H15/$O15*100</f>
        <v>0.43282251229431329</v>
      </c>
      <c r="I110" s="191">
        <f>I15/$O15*100</f>
        <v>8.2463549698428493E-2</v>
      </c>
      <c r="J110" s="191">
        <f>J15/$O15*100</f>
        <v>0</v>
      </c>
      <c r="K110" s="192">
        <f>K15/$O15*100</f>
        <v>1.0796656334471026</v>
      </c>
      <c r="L110" s="192">
        <f>L15/$O15*100</f>
        <v>0.43845746730907226</v>
      </c>
      <c r="M110" s="193">
        <f>M15/$O15*100</f>
        <v>64.537356946287943</v>
      </c>
      <c r="N110" s="193">
        <f>N15/$O15*100</f>
        <v>35.46264305371205</v>
      </c>
      <c r="O110" s="89">
        <f t="shared" si="8"/>
        <v>100</v>
      </c>
    </row>
    <row r="111" spans="1:15" ht="16.5" customHeight="1" x14ac:dyDescent="0.2">
      <c r="A111" s="2" t="s">
        <v>37</v>
      </c>
      <c r="B111" s="72" t="s">
        <v>14</v>
      </c>
      <c r="C111" s="15">
        <f>C16/$O16*100</f>
        <v>0</v>
      </c>
      <c r="D111" s="15">
        <f>D16/$O16*100</f>
        <v>0</v>
      </c>
      <c r="E111" s="189">
        <f>E16/$O16*100</f>
        <v>0</v>
      </c>
      <c r="F111" s="189">
        <f>F16/$O16*100</f>
        <v>0</v>
      </c>
      <c r="G111" s="190">
        <f>G16/$O16*100</f>
        <v>91.658553680644587</v>
      </c>
      <c r="H111" s="190">
        <f>H16/$O16*100</f>
        <v>3.7597857557133274</v>
      </c>
      <c r="I111" s="191">
        <f>I16/$O16*100</f>
        <v>0</v>
      </c>
      <c r="J111" s="191">
        <f>J16/$O16*100</f>
        <v>0</v>
      </c>
      <c r="K111" s="192">
        <f>K16/$O16*100</f>
        <v>4.5816605636420897</v>
      </c>
      <c r="L111" s="192">
        <f>L16/$O16*100</f>
        <v>0</v>
      </c>
      <c r="M111" s="193">
        <f>M16/$O16*100</f>
        <v>96.240214244286676</v>
      </c>
      <c r="N111" s="193">
        <f>N16/$O16*100</f>
        <v>3.7597857557133274</v>
      </c>
      <c r="O111" s="89">
        <f t="shared" si="8"/>
        <v>100</v>
      </c>
    </row>
    <row r="112" spans="1:15" ht="16.5" customHeight="1" x14ac:dyDescent="0.2">
      <c r="A112" s="2" t="s">
        <v>38</v>
      </c>
      <c r="B112" s="72" t="s">
        <v>15</v>
      </c>
      <c r="C112" s="15">
        <f>C17/$O17*100</f>
        <v>46.728154640577614</v>
      </c>
      <c r="D112" s="15">
        <f>D17/$O17*100</f>
        <v>25.837766113906586</v>
      </c>
      <c r="E112" s="189">
        <f>E17/$O17*100</f>
        <v>0</v>
      </c>
      <c r="F112" s="189">
        <f>F17/$O17*100</f>
        <v>0</v>
      </c>
      <c r="G112" s="190">
        <f>G17/$O17*100</f>
        <v>13.800087650865009</v>
      </c>
      <c r="H112" s="190">
        <f>H17/$O17*100</f>
        <v>8.6450998768394953</v>
      </c>
      <c r="I112" s="191">
        <f>I17/$O17*100</f>
        <v>1.4209255406709145</v>
      </c>
      <c r="J112" s="191">
        <f>J17/$O17*100</f>
        <v>0.99516126441954311</v>
      </c>
      <c r="K112" s="192">
        <f>K17/$O17*100</f>
        <v>1.2445743003540712</v>
      </c>
      <c r="L112" s="192">
        <f>L17/$O17*100</f>
        <v>1.3282306123667746</v>
      </c>
      <c r="M112" s="193">
        <f>M17/$O17*100</f>
        <v>63.193742132467612</v>
      </c>
      <c r="N112" s="193">
        <f>N17/$O17*100</f>
        <v>36.806257867532388</v>
      </c>
      <c r="O112" s="89">
        <f t="shared" si="8"/>
        <v>100</v>
      </c>
    </row>
    <row r="113" spans="1:15" ht="16.5" customHeight="1" x14ac:dyDescent="0.2">
      <c r="A113" s="2" t="s">
        <v>39</v>
      </c>
      <c r="B113" s="72" t="s">
        <v>16</v>
      </c>
      <c r="C113" s="15">
        <f>C18/$O18*100</f>
        <v>55.80634921727038</v>
      </c>
      <c r="D113" s="15">
        <f>D18/$O18*100</f>
        <v>9.925059627439877</v>
      </c>
      <c r="E113" s="189">
        <f>E18/$O18*100</f>
        <v>0</v>
      </c>
      <c r="F113" s="189">
        <f>F18/$O18*100</f>
        <v>0</v>
      </c>
      <c r="G113" s="190">
        <f>G18/$O18*100</f>
        <v>22.527917586031197</v>
      </c>
      <c r="H113" s="190">
        <f>H18/$O18*100</f>
        <v>7.4080698826782481</v>
      </c>
      <c r="I113" s="191">
        <f>I18/$O18*100</f>
        <v>1.1834896597315561</v>
      </c>
      <c r="J113" s="191">
        <f>J18/$O18*100</f>
        <v>0</v>
      </c>
      <c r="K113" s="192">
        <f>K18/$O18*100</f>
        <v>2.057575599149549</v>
      </c>
      <c r="L113" s="192">
        <f>L18/$O18*100</f>
        <v>1.0915384276991966</v>
      </c>
      <c r="M113" s="193">
        <f>M18/$O18*100</f>
        <v>81.575332062182682</v>
      </c>
      <c r="N113" s="193">
        <f>N18/$O18*100</f>
        <v>18.424667937817318</v>
      </c>
      <c r="O113" s="89">
        <f t="shared" si="8"/>
        <v>100</v>
      </c>
    </row>
    <row r="114" spans="1:15" ht="16.5" customHeight="1" x14ac:dyDescent="0.2">
      <c r="A114" s="2" t="s">
        <v>40</v>
      </c>
      <c r="B114" s="72" t="s">
        <v>17</v>
      </c>
      <c r="C114" s="15">
        <f>C19/$O19*100</f>
        <v>38.494167426107765</v>
      </c>
      <c r="D114" s="15">
        <f>D19/$O19*100</f>
        <v>42.130321492592053</v>
      </c>
      <c r="E114" s="189">
        <f>E19/$O19*100</f>
        <v>0</v>
      </c>
      <c r="F114" s="189">
        <f>F19/$O19*100</f>
        <v>0</v>
      </c>
      <c r="G114" s="190">
        <f>G19/$O19*100</f>
        <v>9.4841119362697128</v>
      </c>
      <c r="H114" s="190">
        <f>H19/$O19*100</f>
        <v>6.7690880194725258</v>
      </c>
      <c r="I114" s="191">
        <f>I19/$O19*100</f>
        <v>0.33756846126197038</v>
      </c>
      <c r="J114" s="191">
        <f>J19/$O19*100</f>
        <v>0.1944581767426401</v>
      </c>
      <c r="K114" s="192">
        <f>K19/$O19*100</f>
        <v>1.6658232930692036</v>
      </c>
      <c r="L114" s="192">
        <f>L19/$O19*100</f>
        <v>0.92446119448410624</v>
      </c>
      <c r="M114" s="193">
        <f>M19/$O19*100</f>
        <v>49.981671116708654</v>
      </c>
      <c r="N114" s="193">
        <f>N19/$O19*100</f>
        <v>50.018328883291339</v>
      </c>
      <c r="O114" s="89">
        <f t="shared" si="8"/>
        <v>100</v>
      </c>
    </row>
    <row r="115" spans="1:15" ht="16.5" customHeight="1" x14ac:dyDescent="0.2">
      <c r="A115" s="2" t="s">
        <v>41</v>
      </c>
      <c r="B115" s="72" t="s">
        <v>18</v>
      </c>
      <c r="C115" s="15">
        <f>C20/$O20*100</f>
        <v>30.89581247036195</v>
      </c>
      <c r="D115" s="15">
        <f>D20/$O20*100</f>
        <v>50.467083822144431</v>
      </c>
      <c r="E115" s="189">
        <f>E20/$O20*100</f>
        <v>0</v>
      </c>
      <c r="F115" s="189">
        <f>F20/$O20*100</f>
        <v>0</v>
      </c>
      <c r="G115" s="190">
        <f>G20/$O20*100</f>
        <v>6.705785088274582</v>
      </c>
      <c r="H115" s="190">
        <f>H20/$O20*100</f>
        <v>3.6228997150967448</v>
      </c>
      <c r="I115" s="191">
        <f>I20/$O20*100</f>
        <v>0.4548161414647785</v>
      </c>
      <c r="J115" s="191">
        <f>J20/$O20*100</f>
        <v>0.33349103929738116</v>
      </c>
      <c r="K115" s="192">
        <f>K20/$O20*100</f>
        <v>0.80837089204400681</v>
      </c>
      <c r="L115" s="192">
        <f>L20/$O20*100</f>
        <v>6.7117408313161357</v>
      </c>
      <c r="M115" s="193">
        <f>M20/$O20*100</f>
        <v>38.864784592145313</v>
      </c>
      <c r="N115" s="193">
        <f>N20/$O20*100</f>
        <v>61.135215407854695</v>
      </c>
      <c r="O115" s="89">
        <f t="shared" si="8"/>
        <v>100</v>
      </c>
    </row>
    <row r="116" spans="1:15" ht="16.5" customHeight="1" x14ac:dyDescent="0.2">
      <c r="A116" s="6" t="s">
        <v>42</v>
      </c>
      <c r="B116" s="73" t="s">
        <v>19</v>
      </c>
      <c r="C116" s="15">
        <f>C21/$O21*100</f>
        <v>36.42094394893352</v>
      </c>
      <c r="D116" s="15">
        <f>D21/$O21*100</f>
        <v>21.449478199277774</v>
      </c>
      <c r="E116" s="189">
        <f>E21/$O21*100</f>
        <v>0</v>
      </c>
      <c r="F116" s="189">
        <f>F21/$O21*100</f>
        <v>0</v>
      </c>
      <c r="G116" s="190">
        <f>G21/$O21*100</f>
        <v>15.46683819751323</v>
      </c>
      <c r="H116" s="190">
        <f>H21/$O21*100</f>
        <v>15.231627559855252</v>
      </c>
      <c r="I116" s="191">
        <f>I21/$O21*100</f>
        <v>0.69260625023797129</v>
      </c>
      <c r="J116" s="191">
        <f>J21/$O21*100</f>
        <v>0.66950329565954125</v>
      </c>
      <c r="K116" s="192">
        <f>K21/$O21*100</f>
        <v>4.0075487953739604</v>
      </c>
      <c r="L116" s="192">
        <f>L21/$O21*100</f>
        <v>6.0614537531487542</v>
      </c>
      <c r="M116" s="193">
        <f>M21/$O21*100</f>
        <v>56.587937192058689</v>
      </c>
      <c r="N116" s="193">
        <f>N21/$O21*100</f>
        <v>43.412062807941318</v>
      </c>
      <c r="O116" s="89">
        <f t="shared" si="8"/>
        <v>100</v>
      </c>
    </row>
    <row r="142" spans="15:15" ht="16.5" customHeight="1" x14ac:dyDescent="0.2">
      <c r="O142" s="137"/>
    </row>
    <row r="143" spans="15:15" ht="16.5" customHeight="1" x14ac:dyDescent="0.2">
      <c r="O143" s="43" t="s">
        <v>48</v>
      </c>
    </row>
    <row r="144" spans="15:15" ht="16.5" customHeight="1" x14ac:dyDescent="0.2">
      <c r="O144" s="44">
        <f>SUM(M99:N99)</f>
        <v>100</v>
      </c>
    </row>
    <row r="145" spans="15:15" ht="16.5" customHeight="1" x14ac:dyDescent="0.2">
      <c r="O145" s="44">
        <f>SUM(M100:N100)</f>
        <v>100</v>
      </c>
    </row>
    <row r="146" spans="15:15" ht="16.5" customHeight="1" x14ac:dyDescent="0.2">
      <c r="O146" s="44">
        <f>SUM(M101:N101)</f>
        <v>100</v>
      </c>
    </row>
    <row r="147" spans="15:15" ht="16.5" customHeight="1" x14ac:dyDescent="0.2">
      <c r="O147" s="44">
        <f>SUM(M102:N102)</f>
        <v>100</v>
      </c>
    </row>
    <row r="148" spans="15:15" ht="16.5" customHeight="1" x14ac:dyDescent="0.2">
      <c r="O148" s="44">
        <f>SUM(M103:N103)</f>
        <v>100</v>
      </c>
    </row>
    <row r="149" spans="15:15" ht="16.5" customHeight="1" x14ac:dyDescent="0.2">
      <c r="O149" s="44">
        <f>SUM(M104:N104)</f>
        <v>100</v>
      </c>
    </row>
    <row r="150" spans="15:15" ht="16.5" customHeight="1" x14ac:dyDescent="0.2">
      <c r="O150" s="44">
        <f>SUM(M105:N105)</f>
        <v>100</v>
      </c>
    </row>
    <row r="151" spans="15:15" ht="16.5" customHeight="1" x14ac:dyDescent="0.2">
      <c r="O151" s="44">
        <f>SUM(M106:N106)</f>
        <v>100</v>
      </c>
    </row>
    <row r="152" spans="15:15" ht="16.5" customHeight="1" x14ac:dyDescent="0.2">
      <c r="O152" s="44">
        <f>SUM(M107:N107)</f>
        <v>100</v>
      </c>
    </row>
    <row r="153" spans="15:15" ht="16.5" customHeight="1" x14ac:dyDescent="0.2">
      <c r="O153" s="44">
        <f>SUM(M108:N108)</f>
        <v>100</v>
      </c>
    </row>
    <row r="154" spans="15:15" ht="16.5" customHeight="1" x14ac:dyDescent="0.2">
      <c r="O154" s="44">
        <f>SUM(M109:N109)</f>
        <v>100</v>
      </c>
    </row>
    <row r="155" spans="15:15" ht="16.5" customHeight="1" x14ac:dyDescent="0.2">
      <c r="O155" s="44">
        <f>SUM(M110:N110)</f>
        <v>100</v>
      </c>
    </row>
    <row r="156" spans="15:15" ht="16.5" customHeight="1" x14ac:dyDescent="0.2">
      <c r="O156" s="44">
        <f>SUM(M111:N111)</f>
        <v>100</v>
      </c>
    </row>
    <row r="157" spans="15:15" ht="16.5" customHeight="1" x14ac:dyDescent="0.2">
      <c r="O157" s="44">
        <f>SUM(M112:N112)</f>
        <v>100</v>
      </c>
    </row>
    <row r="158" spans="15:15" ht="16.5" customHeight="1" x14ac:dyDescent="0.2">
      <c r="O158" s="44">
        <f>SUM(M113:N113)</f>
        <v>100</v>
      </c>
    </row>
    <row r="159" spans="15:15" ht="16.5" customHeight="1" x14ac:dyDescent="0.2">
      <c r="O159" s="44">
        <f>SUM(M114:N114)</f>
        <v>100</v>
      </c>
    </row>
    <row r="160" spans="15:15" ht="16.5" customHeight="1" x14ac:dyDescent="0.2">
      <c r="O160" s="44">
        <f>SUM(M115:N115)</f>
        <v>100</v>
      </c>
    </row>
    <row r="161" spans="15:15" ht="16.5" customHeight="1" thickBot="1" x14ac:dyDescent="0.25">
      <c r="O161" s="45">
        <f>SUM(M116:N116)</f>
        <v>100</v>
      </c>
    </row>
    <row r="162" spans="15:15" ht="16.5" customHeight="1" thickTop="1" x14ac:dyDescent="0.2"/>
  </sheetData>
  <mergeCells count="285">
    <mergeCell ref="C68:D68"/>
    <mergeCell ref="E68:F68"/>
    <mergeCell ref="G68:H68"/>
    <mergeCell ref="I68:J68"/>
    <mergeCell ref="K68:L68"/>
    <mergeCell ref="M68:N68"/>
    <mergeCell ref="A71:N71"/>
    <mergeCell ref="A72:A73"/>
    <mergeCell ref="B72:B73"/>
    <mergeCell ref="C72:D72"/>
    <mergeCell ref="E72:F72"/>
    <mergeCell ref="G72:H72"/>
    <mergeCell ref="I72:J72"/>
    <mergeCell ref="K72:L72"/>
    <mergeCell ref="M72:N72"/>
    <mergeCell ref="C67:D67"/>
    <mergeCell ref="G67:H67"/>
    <mergeCell ref="I67:J67"/>
    <mergeCell ref="K67:L67"/>
    <mergeCell ref="M67:N67"/>
    <mergeCell ref="M65:N65"/>
    <mergeCell ref="C66:D66"/>
    <mergeCell ref="E66:F66"/>
    <mergeCell ref="G66:H66"/>
    <mergeCell ref="I66:J66"/>
    <mergeCell ref="K66:L66"/>
    <mergeCell ref="M66:N66"/>
    <mergeCell ref="C65:D65"/>
    <mergeCell ref="E65:F65"/>
    <mergeCell ref="G65:H65"/>
    <mergeCell ref="I65:J65"/>
    <mergeCell ref="K65:L65"/>
    <mergeCell ref="M62:N62"/>
    <mergeCell ref="C63:D63"/>
    <mergeCell ref="E63:F63"/>
    <mergeCell ref="G63:H63"/>
    <mergeCell ref="I63:J63"/>
    <mergeCell ref="K63:L63"/>
    <mergeCell ref="M63:N63"/>
    <mergeCell ref="C62:D62"/>
    <mergeCell ref="E62:F62"/>
    <mergeCell ref="G62:H62"/>
    <mergeCell ref="I62:J62"/>
    <mergeCell ref="K62:L62"/>
    <mergeCell ref="M60:N60"/>
    <mergeCell ref="C61:D61"/>
    <mergeCell ref="E61:F61"/>
    <mergeCell ref="G61:H61"/>
    <mergeCell ref="I61:J61"/>
    <mergeCell ref="K61:L61"/>
    <mergeCell ref="M61:N61"/>
    <mergeCell ref="C60:D60"/>
    <mergeCell ref="E60:F60"/>
    <mergeCell ref="G60:H60"/>
    <mergeCell ref="I60:J60"/>
    <mergeCell ref="K60:L60"/>
    <mergeCell ref="M58:N58"/>
    <mergeCell ref="C59:D59"/>
    <mergeCell ref="E59:F59"/>
    <mergeCell ref="G59:H59"/>
    <mergeCell ref="I59:J59"/>
    <mergeCell ref="K59:L59"/>
    <mergeCell ref="M59:N59"/>
    <mergeCell ref="C58:D58"/>
    <mergeCell ref="E58:F58"/>
    <mergeCell ref="G58:H58"/>
    <mergeCell ref="I58:J58"/>
    <mergeCell ref="K58:L58"/>
    <mergeCell ref="M56:N56"/>
    <mergeCell ref="C57:D57"/>
    <mergeCell ref="E57:F57"/>
    <mergeCell ref="G57:H57"/>
    <mergeCell ref="I57:J57"/>
    <mergeCell ref="K57:L57"/>
    <mergeCell ref="M57:N57"/>
    <mergeCell ref="C56:D56"/>
    <mergeCell ref="E56:F56"/>
    <mergeCell ref="G56:H56"/>
    <mergeCell ref="I56:J56"/>
    <mergeCell ref="K56:L56"/>
    <mergeCell ref="M54:N54"/>
    <mergeCell ref="C55:D55"/>
    <mergeCell ref="E55:F55"/>
    <mergeCell ref="G55:H55"/>
    <mergeCell ref="I55:J55"/>
    <mergeCell ref="K55:L55"/>
    <mergeCell ref="M55:N55"/>
    <mergeCell ref="C54:D54"/>
    <mergeCell ref="E54:F54"/>
    <mergeCell ref="G54:H54"/>
    <mergeCell ref="I54:J54"/>
    <mergeCell ref="K54:L54"/>
    <mergeCell ref="M52:N52"/>
    <mergeCell ref="C53:D53"/>
    <mergeCell ref="E53:F53"/>
    <mergeCell ref="G53:H53"/>
    <mergeCell ref="I53:J53"/>
    <mergeCell ref="K53:L53"/>
    <mergeCell ref="M53:N53"/>
    <mergeCell ref="C52:D52"/>
    <mergeCell ref="E52:F52"/>
    <mergeCell ref="G52:H52"/>
    <mergeCell ref="I52:J52"/>
    <mergeCell ref="K52:L52"/>
    <mergeCell ref="M50:N50"/>
    <mergeCell ref="C51:D51"/>
    <mergeCell ref="E51:F51"/>
    <mergeCell ref="G51:H51"/>
    <mergeCell ref="I51:J51"/>
    <mergeCell ref="K51:L51"/>
    <mergeCell ref="M51:N51"/>
    <mergeCell ref="C50:D50"/>
    <mergeCell ref="E50:F50"/>
    <mergeCell ref="G50:H50"/>
    <mergeCell ref="I50:J50"/>
    <mergeCell ref="K50:L50"/>
    <mergeCell ref="A47:N47"/>
    <mergeCell ref="A48:A49"/>
    <mergeCell ref="B48:B49"/>
    <mergeCell ref="C48:D48"/>
    <mergeCell ref="E48:F48"/>
    <mergeCell ref="G48:H48"/>
    <mergeCell ref="I48:J48"/>
    <mergeCell ref="K48:L48"/>
    <mergeCell ref="M48:N48"/>
    <mergeCell ref="C49:D49"/>
    <mergeCell ref="E49:F49"/>
    <mergeCell ref="G49:H49"/>
    <mergeCell ref="I49:J49"/>
    <mergeCell ref="K49:L49"/>
    <mergeCell ref="M49:N49"/>
    <mergeCell ref="M44:N44"/>
    <mergeCell ref="C45:D45"/>
    <mergeCell ref="E45:F45"/>
    <mergeCell ref="G45:H45"/>
    <mergeCell ref="I45:J45"/>
    <mergeCell ref="K45:L45"/>
    <mergeCell ref="M45:N45"/>
    <mergeCell ref="C44:D44"/>
    <mergeCell ref="E44:F44"/>
    <mergeCell ref="G44:H44"/>
    <mergeCell ref="I44:J44"/>
    <mergeCell ref="K44:L44"/>
    <mergeCell ref="M42:N42"/>
    <mergeCell ref="C43:D43"/>
    <mergeCell ref="E43:F43"/>
    <mergeCell ref="G43:H43"/>
    <mergeCell ref="I43:J43"/>
    <mergeCell ref="K43:L43"/>
    <mergeCell ref="M43:N43"/>
    <mergeCell ref="C42:D42"/>
    <mergeCell ref="E42:F42"/>
    <mergeCell ref="G42:H42"/>
    <mergeCell ref="I42:J42"/>
    <mergeCell ref="K42:L42"/>
    <mergeCell ref="M40:N40"/>
    <mergeCell ref="C41:D41"/>
    <mergeCell ref="E41:F41"/>
    <mergeCell ref="G41:H41"/>
    <mergeCell ref="I41:J41"/>
    <mergeCell ref="K41:L41"/>
    <mergeCell ref="M41:N41"/>
    <mergeCell ref="C40:D40"/>
    <mergeCell ref="E40:F40"/>
    <mergeCell ref="G40:H40"/>
    <mergeCell ref="I40:J40"/>
    <mergeCell ref="K40:L40"/>
    <mergeCell ref="M38:N38"/>
    <mergeCell ref="C39:D39"/>
    <mergeCell ref="E39:F39"/>
    <mergeCell ref="G39:H39"/>
    <mergeCell ref="I39:J39"/>
    <mergeCell ref="K39:L39"/>
    <mergeCell ref="M39:N39"/>
    <mergeCell ref="C38:D38"/>
    <mergeCell ref="E38:F38"/>
    <mergeCell ref="G38:H38"/>
    <mergeCell ref="I38:J38"/>
    <mergeCell ref="K38:L38"/>
    <mergeCell ref="M36:N36"/>
    <mergeCell ref="C37:D37"/>
    <mergeCell ref="E37:F37"/>
    <mergeCell ref="G37:H37"/>
    <mergeCell ref="I37:J37"/>
    <mergeCell ref="K37:L37"/>
    <mergeCell ref="M37:N37"/>
    <mergeCell ref="C36:D36"/>
    <mergeCell ref="E36:F36"/>
    <mergeCell ref="G36:H36"/>
    <mergeCell ref="I36:J36"/>
    <mergeCell ref="K36:L36"/>
    <mergeCell ref="M34:N34"/>
    <mergeCell ref="C35:D35"/>
    <mergeCell ref="E35:F35"/>
    <mergeCell ref="G35:H35"/>
    <mergeCell ref="I35:J35"/>
    <mergeCell ref="K35:L35"/>
    <mergeCell ref="M35:N35"/>
    <mergeCell ref="C34:D34"/>
    <mergeCell ref="E34:F34"/>
    <mergeCell ref="G34:H34"/>
    <mergeCell ref="I34:J34"/>
    <mergeCell ref="K34:L34"/>
    <mergeCell ref="M32:N32"/>
    <mergeCell ref="C33:D33"/>
    <mergeCell ref="E33:F33"/>
    <mergeCell ref="G33:H33"/>
    <mergeCell ref="I33:J33"/>
    <mergeCell ref="K33:L33"/>
    <mergeCell ref="M33:N33"/>
    <mergeCell ref="C32:D32"/>
    <mergeCell ref="E32:F32"/>
    <mergeCell ref="G32:H32"/>
    <mergeCell ref="I32:J32"/>
    <mergeCell ref="K32:L32"/>
    <mergeCell ref="M30:N30"/>
    <mergeCell ref="C31:D31"/>
    <mergeCell ref="E31:F31"/>
    <mergeCell ref="G31:H31"/>
    <mergeCell ref="I31:J31"/>
    <mergeCell ref="K31:L31"/>
    <mergeCell ref="M31:N31"/>
    <mergeCell ref="C30:D30"/>
    <mergeCell ref="E30:F30"/>
    <mergeCell ref="G30:H30"/>
    <mergeCell ref="I30:J30"/>
    <mergeCell ref="K30:L30"/>
    <mergeCell ref="M28:N28"/>
    <mergeCell ref="C29:D29"/>
    <mergeCell ref="E29:F29"/>
    <mergeCell ref="G29:H29"/>
    <mergeCell ref="I29:J29"/>
    <mergeCell ref="K29:L29"/>
    <mergeCell ref="M29:N29"/>
    <mergeCell ref="C28:D28"/>
    <mergeCell ref="E28:F28"/>
    <mergeCell ref="G28:H28"/>
    <mergeCell ref="I28:J28"/>
    <mergeCell ref="K28:L28"/>
    <mergeCell ref="K26:L26"/>
    <mergeCell ref="M26:N26"/>
    <mergeCell ref="C27:D27"/>
    <mergeCell ref="E27:F27"/>
    <mergeCell ref="G27:H27"/>
    <mergeCell ref="I27:J27"/>
    <mergeCell ref="K27:L27"/>
    <mergeCell ref="M27:N27"/>
    <mergeCell ref="M2:O2"/>
    <mergeCell ref="A24:N24"/>
    <mergeCell ref="A25:A26"/>
    <mergeCell ref="B25:B26"/>
    <mergeCell ref="C25:D25"/>
    <mergeCell ref="E25:F25"/>
    <mergeCell ref="G25:H25"/>
    <mergeCell ref="I25:J25"/>
    <mergeCell ref="K25:L25"/>
    <mergeCell ref="M25:N25"/>
    <mergeCell ref="C26:D26"/>
    <mergeCell ref="E26:F26"/>
    <mergeCell ref="G26:H26"/>
    <mergeCell ref="I26:J26"/>
    <mergeCell ref="A96:N96"/>
    <mergeCell ref="A97:A98"/>
    <mergeCell ref="B97:B98"/>
    <mergeCell ref="C97:D97"/>
    <mergeCell ref="E97:F97"/>
    <mergeCell ref="G97:H97"/>
    <mergeCell ref="I97:J97"/>
    <mergeCell ref="K97:L97"/>
    <mergeCell ref="M97:O97"/>
    <mergeCell ref="E67:F67"/>
    <mergeCell ref="G2:H2"/>
    <mergeCell ref="I2:J2"/>
    <mergeCell ref="A1:N1"/>
    <mergeCell ref="K2:L2"/>
    <mergeCell ref="C64:D64"/>
    <mergeCell ref="E64:F64"/>
    <mergeCell ref="G64:H64"/>
    <mergeCell ref="I64:J64"/>
    <mergeCell ref="K64:L64"/>
    <mergeCell ref="M64:N64"/>
    <mergeCell ref="A2:A3"/>
    <mergeCell ref="B2:B3"/>
    <mergeCell ref="C2:D2"/>
    <mergeCell ref="E2:F2"/>
  </mergeCells>
  <pageMargins left="0.7" right="0.7" top="0.75" bottom="0.75" header="0.3" footer="0.3"/>
  <pageSetup scale="4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Work 1-19 Hrs-Unemployed</vt:lpstr>
      <vt:lpstr>Work 20-39 Hrs-Underemployed</vt:lpstr>
      <vt:lpstr>Work 40 Hrs-Full-Time employed</vt:lpstr>
      <vt:lpstr>Employed=Full time+Undermployed</vt:lpstr>
      <vt:lpstr>All-Employed+Unemployed(&lt;20hr) </vt:lpstr>
      <vt:lpstr>'Work 1-19 Hrs-Unemployed'!Print_Area</vt:lpstr>
      <vt:lpstr>'Work 20-39 Hrs-Underemployed'!Print_Area</vt:lpstr>
      <vt:lpstr>'Work 40 Hrs-Full-Time employed'!Print_Area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Olarewaju</dc:creator>
  <cp:lastModifiedBy>Yemi Kale</cp:lastModifiedBy>
  <dcterms:created xsi:type="dcterms:W3CDTF">2018-01-07T23:09:30Z</dcterms:created>
  <dcterms:modified xsi:type="dcterms:W3CDTF">2018-01-08T08:08:36Z</dcterms:modified>
</cp:coreProperties>
</file>